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3500" activeTab="2"/>
  </bookViews>
  <sheets>
    <sheet name="封面" sheetId="5" r:id="rId1"/>
    <sheet name="三年汇总表" sheetId="4" r:id="rId2"/>
    <sheet name="2022-2024计划" sheetId="2" r:id="rId3"/>
  </sheets>
  <externalReferences>
    <externalReference r:id="rId4"/>
  </externalReferences>
  <definedNames>
    <definedName name="_xlnm._FilterDatabase" localSheetId="2" hidden="1">'2022-2024计划'!$A$1:$N$458</definedName>
    <definedName name="_xlnm.Print_Area" localSheetId="2">'2022-2024计划'!$A$1:$N$353</definedName>
    <definedName name="_xlnm.Print_Area" localSheetId="1">三年汇总表!$A$1:$H$35</definedName>
    <definedName name="_xlnm.Print_Titles" localSheetId="2">'2022-2024计划'!$3:$4</definedName>
  </definedNames>
  <calcPr calcId="124519"/>
  <fileRecoveryPr repairLoad="1"/>
</workbook>
</file>

<file path=xl/calcChain.xml><?xml version="1.0" encoding="utf-8"?>
<calcChain xmlns="http://schemas.openxmlformats.org/spreadsheetml/2006/main">
  <c r="A353" i="2"/>
  <c r="A352"/>
  <c r="A351"/>
  <c r="A350"/>
  <c r="A349"/>
  <c r="A348"/>
  <c r="A347"/>
  <c r="A346"/>
  <c r="A345"/>
  <c r="A344"/>
  <c r="A343"/>
  <c r="A342"/>
  <c r="A341"/>
  <c r="A340"/>
  <c r="A339"/>
  <c r="A338"/>
  <c r="A337"/>
  <c r="A336"/>
  <c r="M335"/>
  <c r="L335"/>
  <c r="K335"/>
  <c r="J335"/>
  <c r="I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M291"/>
  <c r="L291"/>
  <c r="K291"/>
  <c r="J291"/>
  <c r="I291"/>
  <c r="A290"/>
  <c r="A289"/>
  <c r="A288"/>
  <c r="A287"/>
  <c r="A286"/>
  <c r="A285"/>
  <c r="A284"/>
  <c r="A283"/>
  <c r="A282"/>
  <c r="A281"/>
  <c r="A280"/>
  <c r="A279"/>
  <c r="A278"/>
  <c r="A277"/>
  <c r="A276"/>
  <c r="A275"/>
  <c r="A274"/>
  <c r="A273"/>
  <c r="A272"/>
  <c r="A271"/>
  <c r="A270"/>
  <c r="A269"/>
  <c r="M268"/>
  <c r="L268"/>
  <c r="K268"/>
  <c r="J268"/>
  <c r="I268"/>
  <c r="A267"/>
  <c r="A266"/>
  <c r="A265"/>
  <c r="A264"/>
  <c r="A263"/>
  <c r="A262"/>
  <c r="A261"/>
  <c r="A260"/>
  <c r="A259"/>
  <c r="A258"/>
  <c r="A257"/>
  <c r="A256"/>
  <c r="A255"/>
  <c r="A254"/>
  <c r="A253"/>
  <c r="A252"/>
  <c r="A251"/>
  <c r="A250"/>
  <c r="M249"/>
  <c r="L249"/>
  <c r="K249"/>
  <c r="J249"/>
  <c r="I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M198"/>
  <c r="L198"/>
  <c r="K198"/>
  <c r="J198"/>
  <c r="I198"/>
  <c r="M197"/>
  <c r="L197"/>
  <c r="K197"/>
  <c r="J197"/>
  <c r="I197"/>
  <c r="C197"/>
  <c r="A196"/>
  <c r="A195"/>
  <c r="A194"/>
  <c r="A193"/>
  <c r="A192"/>
  <c r="A191"/>
  <c r="M190"/>
  <c r="L190"/>
  <c r="K190"/>
  <c r="J190"/>
  <c r="I190"/>
  <c r="A189"/>
  <c r="A188"/>
  <c r="A187"/>
  <c r="A186"/>
  <c r="A185"/>
  <c r="A184"/>
  <c r="A183"/>
  <c r="A182"/>
  <c r="M181"/>
  <c r="L181"/>
  <c r="K181"/>
  <c r="J181"/>
  <c r="I181"/>
  <c r="A180"/>
  <c r="A179"/>
  <c r="J178"/>
  <c r="A178"/>
  <c r="A177"/>
  <c r="A176"/>
  <c r="A175"/>
  <c r="A174"/>
  <c r="A173"/>
  <c r="A172"/>
  <c r="A171"/>
  <c r="A170"/>
  <c r="A169"/>
  <c r="A168"/>
  <c r="A167"/>
  <c r="A166"/>
  <c r="A165"/>
  <c r="A164"/>
  <c r="A163"/>
  <c r="A162"/>
  <c r="A161"/>
  <c r="M160"/>
  <c r="L160"/>
  <c r="K160"/>
  <c r="J160"/>
  <c r="I160"/>
  <c r="A159"/>
  <c r="A158"/>
  <c r="A157"/>
  <c r="A156"/>
  <c r="A155"/>
  <c r="M154"/>
  <c r="L154"/>
  <c r="K154"/>
  <c r="J154"/>
  <c r="I154"/>
  <c r="A153"/>
  <c r="A152"/>
  <c r="A151"/>
  <c r="A150"/>
  <c r="A149"/>
  <c r="A148"/>
  <c r="A147"/>
  <c r="A146"/>
  <c r="A145"/>
  <c r="A144"/>
  <c r="A143"/>
  <c r="A142"/>
  <c r="A141"/>
  <c r="A140"/>
  <c r="A139"/>
  <c r="A138"/>
  <c r="A137"/>
  <c r="A136"/>
  <c r="A135"/>
  <c r="M134"/>
  <c r="L134"/>
  <c r="K134"/>
  <c r="J134"/>
  <c r="I134"/>
  <c r="A133"/>
  <c r="A132"/>
  <c r="A131"/>
  <c r="A130"/>
  <c r="A129"/>
  <c r="A128"/>
  <c r="A127"/>
  <c r="A126"/>
  <c r="A125"/>
  <c r="A124"/>
  <c r="A123"/>
  <c r="A122"/>
  <c r="A121"/>
  <c r="A120"/>
  <c r="A119"/>
  <c r="A118"/>
  <c r="A117"/>
  <c r="A116"/>
  <c r="A115"/>
  <c r="A114"/>
  <c r="A113"/>
  <c r="A112"/>
  <c r="M111"/>
  <c r="L111"/>
  <c r="K111"/>
  <c r="J111"/>
  <c r="I111"/>
  <c r="A110"/>
  <c r="A109"/>
  <c r="A108"/>
  <c r="A107"/>
  <c r="A106"/>
  <c r="M105"/>
  <c r="L105"/>
  <c r="K105"/>
  <c r="J105"/>
  <c r="I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M56"/>
  <c r="L56"/>
  <c r="K56"/>
  <c r="J56"/>
  <c r="I56"/>
  <c r="M55"/>
  <c r="L55"/>
  <c r="K55"/>
  <c r="J55"/>
  <c r="I55"/>
  <c r="C55"/>
  <c r="A54"/>
  <c r="A53"/>
  <c r="A52"/>
  <c r="A51"/>
  <c r="M50"/>
  <c r="L50"/>
  <c r="K50"/>
  <c r="J50"/>
  <c r="I50"/>
  <c r="A49"/>
  <c r="A48"/>
  <c r="A47"/>
  <c r="A46"/>
  <c r="A45"/>
  <c r="A44"/>
  <c r="A43"/>
  <c r="M42"/>
  <c r="L42"/>
  <c r="J42"/>
  <c r="I42"/>
  <c r="A41"/>
  <c r="A40"/>
  <c r="A39"/>
  <c r="A38"/>
  <c r="A37"/>
  <c r="M36"/>
  <c r="L36"/>
  <c r="K36"/>
  <c r="J36"/>
  <c r="I36"/>
  <c r="M6"/>
  <c r="L6"/>
  <c r="K6"/>
  <c r="J6"/>
  <c r="I6"/>
  <c r="C6"/>
  <c r="M5"/>
  <c r="L5"/>
  <c r="K5"/>
  <c r="J5"/>
  <c r="I5"/>
  <c r="C5"/>
  <c r="H35" i="4"/>
  <c r="G35"/>
  <c r="F35"/>
  <c r="E35"/>
  <c r="D35"/>
  <c r="C35"/>
  <c r="H34"/>
  <c r="G34"/>
  <c r="F34"/>
  <c r="E34"/>
  <c r="D34"/>
  <c r="C34"/>
  <c r="H33"/>
  <c r="G33"/>
  <c r="F33"/>
  <c r="E33"/>
  <c r="D33"/>
  <c r="C33"/>
  <c r="H32"/>
  <c r="G32"/>
  <c r="F32"/>
  <c r="E32"/>
  <c r="D32"/>
  <c r="D30" s="1"/>
  <c r="C32"/>
  <c r="H31"/>
  <c r="H30" s="1"/>
  <c r="G31"/>
  <c r="G30" s="1"/>
  <c r="F31"/>
  <c r="F30" s="1"/>
  <c r="E31"/>
  <c r="E30" s="1"/>
  <c r="D31"/>
  <c r="C31"/>
  <c r="C30" s="1"/>
  <c r="C28"/>
  <c r="C27"/>
  <c r="E26"/>
  <c r="D26"/>
  <c r="C26"/>
  <c r="E25"/>
  <c r="D25"/>
  <c r="C25"/>
  <c r="E23"/>
  <c r="H15"/>
  <c r="G15"/>
  <c r="F15"/>
  <c r="E15"/>
  <c r="E29" s="1"/>
  <c r="D15"/>
  <c r="D29" s="1"/>
  <c r="C15"/>
  <c r="C29" s="1"/>
  <c r="H14"/>
  <c r="G14"/>
  <c r="F14"/>
  <c r="E28" s="1"/>
  <c r="E14"/>
  <c r="D14"/>
  <c r="D28" s="1"/>
  <c r="C14"/>
  <c r="H13"/>
  <c r="G13"/>
  <c r="F13"/>
  <c r="E13"/>
  <c r="D13"/>
  <c r="C13"/>
  <c r="H12"/>
  <c r="G12"/>
  <c r="F12"/>
  <c r="E12"/>
  <c r="E27" s="1"/>
  <c r="D12"/>
  <c r="D27" s="1"/>
  <c r="C12"/>
  <c r="H11"/>
  <c r="G11"/>
  <c r="F11"/>
  <c r="E11"/>
  <c r="D11"/>
  <c r="C11"/>
  <c r="H10"/>
  <c r="G10"/>
  <c r="F10"/>
  <c r="E10"/>
  <c r="D10"/>
  <c r="C10"/>
  <c r="M9"/>
  <c r="H9"/>
  <c r="G9"/>
  <c r="E9"/>
  <c r="E24" s="1"/>
  <c r="D9"/>
  <c r="D24" s="1"/>
  <c r="C9"/>
  <c r="C24" s="1"/>
  <c r="H8"/>
  <c r="G8"/>
  <c r="F8"/>
  <c r="F6" s="1"/>
  <c r="E8"/>
  <c r="E6" s="1"/>
  <c r="D8"/>
  <c r="D6" s="1"/>
  <c r="C8"/>
  <c r="C6" s="1"/>
  <c r="H7"/>
  <c r="H6" s="1"/>
  <c r="G7"/>
  <c r="G6" s="1"/>
  <c r="F7"/>
  <c r="E7"/>
  <c r="E22" s="1"/>
  <c r="D7"/>
  <c r="D22" s="1"/>
  <c r="C7"/>
  <c r="C22" s="1"/>
  <c r="Q6"/>
  <c r="P6"/>
  <c r="O6"/>
  <c r="N6"/>
  <c r="M6"/>
  <c r="L6"/>
  <c r="K6"/>
  <c r="H5" l="1"/>
  <c r="Q9"/>
  <c r="G5"/>
  <c r="P9"/>
  <c r="K9"/>
  <c r="C21"/>
  <c r="C5"/>
  <c r="L9"/>
  <c r="D21"/>
  <c r="D5"/>
  <c r="E5"/>
  <c r="N9"/>
  <c r="E21"/>
  <c r="F5"/>
  <c r="O9"/>
  <c r="D23"/>
  <c r="C23"/>
</calcChain>
</file>

<file path=xl/sharedStrings.xml><?xml version="1.0" encoding="utf-8"?>
<sst xmlns="http://schemas.openxmlformats.org/spreadsheetml/2006/main" count="2409" uniqueCount="1196">
  <si>
    <t>滨海新区2022-2024年政府投资三年滚动计划安排</t>
  </si>
  <si>
    <t>滨海新区发展和改革委员会</t>
  </si>
  <si>
    <t>滨海新区2022-2024年政府投资三年滚动计划汇总表</t>
  </si>
  <si>
    <t>单位：万元</t>
  </si>
  <si>
    <t>序号</t>
  </si>
  <si>
    <t>项目类别</t>
  </si>
  <si>
    <t>项目个数（个）</t>
  </si>
  <si>
    <t>项目总投资</t>
  </si>
  <si>
    <t>三年滚动投资计划</t>
  </si>
  <si>
    <t>小计</t>
  </si>
  <si>
    <t>2022年</t>
  </si>
  <si>
    <t>2023年</t>
  </si>
  <si>
    <t>2024年</t>
  </si>
  <si>
    <t>个数</t>
  </si>
  <si>
    <t>总投资</t>
  </si>
  <si>
    <t>累计完成投</t>
  </si>
  <si>
    <t>三年合计</t>
  </si>
  <si>
    <t>总 计</t>
  </si>
  <si>
    <t>区本级合计</t>
  </si>
  <si>
    <t>开发区</t>
  </si>
  <si>
    <t>教育</t>
  </si>
  <si>
    <t>卫生</t>
  </si>
  <si>
    <t>文化</t>
  </si>
  <si>
    <t>本级+开发区</t>
  </si>
  <si>
    <t>民政</t>
  </si>
  <si>
    <t>市政配套</t>
  </si>
  <si>
    <t>环境改善</t>
  </si>
  <si>
    <t>乡村振兴</t>
  </si>
  <si>
    <t>社会管理</t>
  </si>
  <si>
    <t>保障性安居工程</t>
  </si>
  <si>
    <t>续建+新开工（不含前期费2000万）</t>
  </si>
  <si>
    <t>项目个数</t>
  </si>
  <si>
    <t>累计完成投资</t>
  </si>
  <si>
    <t>当年计划安排</t>
  </si>
  <si>
    <t>本级2023-2024年储备项目表（各领域）</t>
  </si>
  <si>
    <t>资金来源</t>
  </si>
  <si>
    <t>安排年度投资</t>
  </si>
  <si>
    <t>政府资金</t>
  </si>
  <si>
    <t>融资</t>
  </si>
  <si>
    <t>PPP</t>
  </si>
  <si>
    <t>其他资金</t>
  </si>
  <si>
    <t>储备项目个数（个）</t>
  </si>
  <si>
    <t>计划投资</t>
  </si>
  <si>
    <t>财政预算</t>
  </si>
  <si>
    <t>政府债券</t>
  </si>
  <si>
    <t>中央补助</t>
  </si>
  <si>
    <t>天津市补助</t>
  </si>
  <si>
    <t>自筹</t>
  </si>
  <si>
    <t>合计</t>
  </si>
  <si>
    <t>保障性住房</t>
  </si>
  <si>
    <t>开发区合计</t>
  </si>
  <si>
    <t>经开区</t>
  </si>
  <si>
    <t>保税区</t>
  </si>
  <si>
    <t>高新区</t>
  </si>
  <si>
    <t>中新生态城</t>
  </si>
  <si>
    <t>东疆保税港区</t>
  </si>
  <si>
    <t xml:space="preserve"> 滨海新区2022-2024年政府投资三年滚动计划明细表</t>
  </si>
  <si>
    <t>项目名称</t>
  </si>
  <si>
    <t>项目建设单位</t>
  </si>
  <si>
    <t>建设地点</t>
  </si>
  <si>
    <t>建设周期</t>
  </si>
  <si>
    <t>建设规模及主要建设内容</t>
  </si>
  <si>
    <t>主管部门</t>
  </si>
  <si>
    <t>总  计</t>
  </si>
  <si>
    <t>一</t>
  </si>
  <si>
    <t>滨海东壹区九年一贯制学校</t>
  </si>
  <si>
    <t>教育体育局</t>
  </si>
  <si>
    <t>滨海东壹区</t>
  </si>
  <si>
    <t>2019.10-2023.08</t>
  </si>
  <si>
    <t>72个班规模教学综合楼，建筑面积41919平方米</t>
  </si>
  <si>
    <t>区教育体育局</t>
  </si>
  <si>
    <t>汉沽东扩区幼儿园</t>
  </si>
  <si>
    <t>汉沽东扩区</t>
  </si>
  <si>
    <t>2020.12-2022.08</t>
  </si>
  <si>
    <t>12班教学楼，建筑面积4367平方米</t>
  </si>
  <si>
    <t>财政预算、政府债券</t>
  </si>
  <si>
    <t>大港东城二幼</t>
  </si>
  <si>
    <t>港东新城</t>
  </si>
  <si>
    <t>2020.07-2022.09</t>
  </si>
  <si>
    <t>15个班规模教学综合楼，建筑面积5472平方米</t>
  </si>
  <si>
    <t>汉沽茶淀街滨河幼儿园</t>
  </si>
  <si>
    <t>汉沽河西地区</t>
  </si>
  <si>
    <t>2020.12-2023.09</t>
  </si>
  <si>
    <t>12班教学楼，建筑面积4802平方米</t>
  </si>
  <si>
    <t>紫云幼儿园</t>
  </si>
  <si>
    <t>紫云中学北侧</t>
  </si>
  <si>
    <t>9个班规模教学综合楼，建筑面3936平方米</t>
  </si>
  <si>
    <t>北塘第二幼儿园</t>
  </si>
  <si>
    <t>玄武湖路以东，霍州道以北</t>
  </si>
  <si>
    <t>2020.07-2022.12</t>
  </si>
  <si>
    <t>18个班规模教学综合楼，建筑面积6457平方米</t>
  </si>
  <si>
    <t>港东新城第三幼儿园</t>
  </si>
  <si>
    <t>2020.12-2023.9</t>
  </si>
  <si>
    <t>9个班规模教学综合楼，建筑面积3662平方米</t>
  </si>
  <si>
    <t>滨海职业学校南区改造为一贯制学校</t>
  </si>
  <si>
    <t>原校址</t>
  </si>
  <si>
    <t>2022.06-2023.09</t>
  </si>
  <si>
    <t>建筑面积11442平方米，提升改造为36班九年一贯制学校</t>
  </si>
  <si>
    <t>大港东城海宁园配套小学装修工程</t>
  </si>
  <si>
    <t>大港东城海宁园</t>
  </si>
  <si>
    <t>2022.06-2022.12</t>
  </si>
  <si>
    <t>18班教学楼，建筑面7950平方米装修</t>
  </si>
  <si>
    <t>大港三中操场</t>
  </si>
  <si>
    <t>原址</t>
  </si>
  <si>
    <t>修建操场</t>
  </si>
  <si>
    <t>贻成峰景幼儿园装饰装修</t>
  </si>
  <si>
    <t>贻成峰景小区</t>
  </si>
  <si>
    <t>幼儿园装饰装修</t>
  </si>
  <si>
    <t>太平镇欣苑二幼</t>
  </si>
  <si>
    <t>太平镇郭庄子村</t>
  </si>
  <si>
    <t>12个班规模教学综合楼，建筑面积4308平方米</t>
  </si>
  <si>
    <t>汉沽杨家泊镇中心幼儿园</t>
  </si>
  <si>
    <t>汉沽杨家泊镇</t>
  </si>
  <si>
    <t>12个班规模教学综合楼，建筑面积4719平方米</t>
  </si>
  <si>
    <t>中塘镇中心幼儿园消防改造及修缮</t>
  </si>
  <si>
    <t>中塘示范镇原址</t>
  </si>
  <si>
    <t>消防改造及修缮</t>
  </si>
  <si>
    <t>中塘镇中学消防改造及维修</t>
  </si>
  <si>
    <t>紫云中学食堂</t>
  </si>
  <si>
    <t>2023.06-2023.12</t>
  </si>
  <si>
    <t>建筑面积750平方米</t>
  </si>
  <si>
    <t>学校消防改造工程</t>
  </si>
  <si>
    <t>49所学校</t>
  </si>
  <si>
    <t>49所学校消防改造</t>
  </si>
  <si>
    <t>大港海滨港西学校</t>
  </si>
  <si>
    <t>东至康盛道西至丰盛道,北至庆安路,南至红旗路</t>
  </si>
  <si>
    <t>2023.06-2025.09</t>
  </si>
  <si>
    <t>72个班规模教学综合楼，总建筑面积43500平方米</t>
  </si>
  <si>
    <t>汉沽东扩区小学</t>
  </si>
  <si>
    <t>2024.06-2026.09</t>
  </si>
  <si>
    <t>36班教学楼，建筑面17300平方米</t>
  </si>
  <si>
    <t>汉沽大田幼儿园</t>
  </si>
  <si>
    <t>汉沽大田镇</t>
  </si>
  <si>
    <t>2023.06-2025.12</t>
  </si>
  <si>
    <t>9个班规模教学综合楼，建筑面积4000平方米</t>
  </si>
  <si>
    <t>滨海新区响螺湾安阳里幼儿园（原塘沽教育局基建库拆建幼儿园）</t>
  </si>
  <si>
    <t>塘沽安阳里</t>
  </si>
  <si>
    <t>9个班规模教学综合楼，建筑面积4200平方米</t>
  </si>
  <si>
    <t>塘沽中专提升改造</t>
  </si>
  <si>
    <t>2024.06-2025.7</t>
  </si>
  <si>
    <t>建筑面积15852平方米提升改造</t>
  </si>
  <si>
    <t>北塘九年一贯制学校</t>
  </si>
  <si>
    <t>东至阳澄湖路,西至玄武湖路,北至漳州道,南至霍州道</t>
  </si>
  <si>
    <t>2024.06-2026.12</t>
  </si>
  <si>
    <t>45个班规模教学综合楼，建筑面积30000平方米</t>
  </si>
  <si>
    <t>塘沽新港中学（塘沽七中初中）</t>
  </si>
  <si>
    <t>原新港中学院内</t>
  </si>
  <si>
    <t>30个班规模教学综合楼，建筑面积20000平方米</t>
  </si>
  <si>
    <t>海滨学校小学部综合教学楼工程</t>
  </si>
  <si>
    <t>3247平方米综合教学楼</t>
  </si>
  <si>
    <t>塘沽博才小学扩建工程</t>
  </si>
  <si>
    <t>原址西侧</t>
  </si>
  <si>
    <t>36个班规模教学综合楼，建筑面积18000平方米</t>
  </si>
  <si>
    <t>大港三中（一期）</t>
  </si>
  <si>
    <t>学府道与汉港路交口</t>
  </si>
  <si>
    <t>48个班规模教学综合楼，建筑面积52020平方米</t>
  </si>
  <si>
    <t>大港东城九年一贯制学校</t>
  </si>
  <si>
    <t>大港东部城区</t>
  </si>
  <si>
    <t>54个班规模教学综合楼，建筑面积26780平方米</t>
  </si>
  <si>
    <t>二</t>
  </si>
  <si>
    <t>滨海新区肿瘤医院二期（中核滨海质子治疗示范工程）</t>
  </si>
  <si>
    <t>卫生健康委</t>
  </si>
  <si>
    <t>滨海新区黄港地区</t>
  </si>
  <si>
    <t>2018.09-2024.12</t>
  </si>
  <si>
    <t>总建筑面积16000平方米，地上建筑面积10500平方米，地下建筑面积5500平方米。主要包括门诊区，定位检查区，治疗准备区，质子治疗等功能区域，资金平衡来源主</t>
  </si>
  <si>
    <t>区卫生健康委</t>
  </si>
  <si>
    <t>天津市第五中心医院新扩建及改造项目</t>
  </si>
  <si>
    <t>天津市第五中心医院</t>
  </si>
  <si>
    <t>天津市滨海新区浙江路41号</t>
  </si>
  <si>
    <t>2022.08-2027.12</t>
  </si>
  <si>
    <t>新扩建内科大楼、综合楼、地下车库，改造发热门诊楼及科研教学楼.项目新建总建筑面积约 116000 平方米，项目改造总建筑面积约 7827.8 平方米</t>
  </si>
  <si>
    <t>财政预算、政府债券、中央补助资金</t>
  </si>
  <si>
    <t>杭州道街社区卫生服务中心和医疗康复中心</t>
  </si>
  <si>
    <t>北至杭州道，东至中心北路</t>
  </si>
  <si>
    <t>2023.09-2026.12</t>
  </si>
  <si>
    <t>新建杭州道社区卫生服务中心和医疗康复中心，地上1层12200平方米，地下1层3580平方米。</t>
  </si>
  <si>
    <t>大港医院二期（大港医院改扩建）</t>
  </si>
  <si>
    <t>大港医院</t>
  </si>
  <si>
    <t>滨海新区南环路1200号</t>
  </si>
  <si>
    <t>2023.12-2026.12</t>
  </si>
  <si>
    <t>总建筑面积5.5万平方米，设置350张床位。</t>
  </si>
  <si>
    <t>滨海新区中医医院二期工程</t>
  </si>
  <si>
    <t>滨海新区北塘经济区</t>
  </si>
  <si>
    <t>2023.09-2027.09</t>
  </si>
  <si>
    <t>总建筑面积40000平方米，建设内容包括新建科研教学楼和住院楼</t>
  </si>
  <si>
    <t>三</t>
  </si>
  <si>
    <t>滨海新区博物馆消防排烟系统</t>
  </si>
  <si>
    <t>滨海新区文物保护与旅游服务中心</t>
  </si>
  <si>
    <t>滨海新区博物馆</t>
  </si>
  <si>
    <t>2023.03-2024.03</t>
  </si>
  <si>
    <t>新增消防排烟系统等，改造建筑面积约12174.67平方米</t>
  </si>
  <si>
    <t>区文旅局</t>
  </si>
  <si>
    <t>滨海新区图书馆大港馆区主体改造工程</t>
  </si>
  <si>
    <t>天津市滨海新区图书馆</t>
  </si>
  <si>
    <t>滨海新区图书馆大港馆区</t>
  </si>
  <si>
    <t>2023.03-2025.12</t>
  </si>
  <si>
    <t>改造原大港馆区及档案馆消防电气、消防供水、消防报警系统、消防排烟等消防，及采暖、结构加固、强弱电、空间布局提升改造等内容。</t>
  </si>
  <si>
    <t>滨海新区文化馆大港馆区提升改造工程</t>
  </si>
  <si>
    <t>天津市滨海新区文化馆</t>
  </si>
  <si>
    <t>天津市滨海新区文化馆大港馆区</t>
  </si>
  <si>
    <t>本工程拟对大港文化馆（大剧院）拟进行剧院装饰修缮改造，包括大、小剧场的灯具更换；大、小剧场音响系统升级改造；大、小剧场舞台机械系统升级改造；监控系统升级改造；安装安检系统；消防系统升级改造；空调系统维修更新；EPS 系统升级等。</t>
  </si>
  <si>
    <t>大沽口炮台遗址博物馆消防改造二期工程</t>
  </si>
  <si>
    <t>大沽口炮台</t>
  </si>
  <si>
    <t>2023.03-2024.12</t>
  </si>
  <si>
    <t>建设内容包括：房修土建工程、加固工程、外幕墙工程、艺术造型拆改工程、房修给排水工程、房修通风空调工程、房修电气工程、房修消防水工程、房修消防报警工程。</t>
  </si>
  <si>
    <t>大沽口炮台遗址环境整治工程</t>
  </si>
  <si>
    <t>在严格保护遗址本体现状的基础上，对遗址周边环境进行整治提升，彻底改善周边环境脏乱差、地势低洼、排水不畅等诸多问题，且将“镇”“海”炮台纳入文物保护管理范围之内。</t>
  </si>
  <si>
    <t>滨海新区文化馆塘沽馆区暖气整体改造及屋顶防水工程</t>
  </si>
  <si>
    <t>天津市滨海新区文化馆塘沽馆区</t>
  </si>
  <si>
    <t>2023.03-2023.12</t>
  </si>
  <si>
    <t>塘沽馆区1-7楼暖气整体改造及屋顶防水工程600万元。暖气管道严重老化，存在安全隐患，暖气整体改造、地砖更换及墙面恢复；塘沽馆区7楼屋顶面积2120平方米，存在漏水问题，有安全隐患。</t>
  </si>
  <si>
    <t>北洋水师大沽船坞遗址轮机厂房二期修缮工程</t>
  </si>
  <si>
    <t>北洋水师大沽船坞遗址（天津市船厂）</t>
  </si>
  <si>
    <t>对北洋水师大沽船坞遗址轮机厂房修缮工程一期未完成项目，地面、暖通、电气、消防水池、消防泵房、附属用房装饰和室外管道等项目实施</t>
  </si>
  <si>
    <t>四</t>
  </si>
  <si>
    <t>滨海新区汉沽社会福利院护理康复中心及河西托老所工程</t>
  </si>
  <si>
    <t>社会福利和养老服务指导中心</t>
  </si>
  <si>
    <t>茶淀街，滨海新区汉沽三纬路10号</t>
  </si>
  <si>
    <t>2021.03-2024.12</t>
  </si>
  <si>
    <t>总建筑面积6474平方米，其中新建A座托老所4373平方米，扩建B座护理康复中心1916平方米，新建A、B两座连廊，建筑面积155平方米，新建敬老中心外跨电梯30平方米，同步实施室外绿化及管网工程</t>
  </si>
  <si>
    <t>区民政局</t>
  </si>
  <si>
    <t>殡仪服务中心改造</t>
  </si>
  <si>
    <t>民政事务服务中心</t>
  </si>
  <si>
    <t>第四殡仪馆院内（港塘路），</t>
  </si>
  <si>
    <t>2022.06-2023.12</t>
  </si>
  <si>
    <t>第四殡仪馆殡仪服务中心提升改造，改造面积17000平方米。含配套及消防工程。</t>
  </si>
  <si>
    <t>自筹资金</t>
  </si>
  <si>
    <t>社会福利和养老指导服务中心信息中心项目</t>
  </si>
  <si>
    <t>滨海新区塘沽徐州道911号</t>
  </si>
  <si>
    <t>2022.08-2024.12</t>
  </si>
  <si>
    <t>该项目为二层底商，一层约320平米，拟设置滨海新区养老护理员实操区、适老设备器材推广区和惠老服务政策解答接待区。二层约780平米，拟设置为滨海新区养老信息平台。项目分为现场改造，设施设备购置和软件设计实施。</t>
  </si>
  <si>
    <t>天津市滨海新区社会组织孵化基地改造</t>
  </si>
  <si>
    <t>民政局</t>
  </si>
  <si>
    <t>新村街。东至福建路，北至上海道，西至中法供水公司，南至宁波道。原塘沽养老院内</t>
  </si>
  <si>
    <t>2022.07-2022.12</t>
  </si>
  <si>
    <t>拆除老旧脱落掉吊顶，上下水管拆除，重新安装铺设。消防改造，消防泵房、水箱、设备等安装。</t>
  </si>
  <si>
    <t>五</t>
  </si>
  <si>
    <t>（一）</t>
  </si>
  <si>
    <t>道路工程</t>
  </si>
  <si>
    <t>津石高速公路（海滨大道-荣乌高速）工程</t>
  </si>
  <si>
    <t>天津滨海新区高速公路投资发展有限公司</t>
  </si>
  <si>
    <t>跨区域，起自滨海新区南港工业区，接已建的海滨大道及南港工业区港北路，止于西青区小张庄附近，接已建的津石高速和长深高速共线段</t>
  </si>
  <si>
    <t>2018.10-2022.12</t>
  </si>
  <si>
    <t>全长约31.3公里。同步建设津石高速至荣乌高速连接线，长约5.2公里，设小泊1处互通式立交。采用双向四车道高速公路标准。</t>
  </si>
  <si>
    <t>区交通运输局</t>
  </si>
  <si>
    <t>津歧公路（东风大桥-南堤路）拓宽改造工程</t>
  </si>
  <si>
    <t>天津滨海新区投资控股有限公司</t>
  </si>
  <si>
    <t>大港街，项目从东风大桥南头至南堤路，全长9.2千米</t>
  </si>
  <si>
    <t>2019.12-2022.12</t>
  </si>
  <si>
    <t>全长9.17千米，桥梁2处，一级公路标准，设计车速80公里，双向四车道，路基宽25.5米，路面设计荷载BZZ-100KN。包括路面工程31.22万平米、桥涵工程1138平米、用地面积148590.8平米，以及管线切改、交通设施、绿化等配套工程</t>
  </si>
  <si>
    <t>财政预算、政府债券、市补助资金</t>
  </si>
  <si>
    <t>塘汉公路联络线工程（塘汉快速路至中新生态城段）</t>
  </si>
  <si>
    <t>天津滨海建投项目管理有限公司</t>
  </si>
  <si>
    <t>2019.2-2024.12</t>
  </si>
  <si>
    <t>本工程位于天津中新生态城西部，东接中新生态城西部主干路静湖北路，西联路塘汉快速路。建设长度：约2.172km。</t>
  </si>
  <si>
    <t>滨海新区噪声超标整治工程</t>
  </si>
  <si>
    <t>城投建发</t>
  </si>
  <si>
    <t>滨海新区</t>
  </si>
  <si>
    <t>2021.10-2022.12</t>
  </si>
  <si>
    <t>滨海湖小区、水木清华园增设声屏障，长度约2080米；宝龙城小区、联发欣悦学府延长声屏障，长度约660米；大港 福汇园小区增设限速标志；远洋琨庭小区修补声屏障</t>
  </si>
  <si>
    <t>天津市治超联网管理信息系统工程（滨海新区）
提升改造工程</t>
  </si>
  <si>
    <t>滨海新区交通运输综合执法支队</t>
  </si>
  <si>
    <t>2021.07-2022.12</t>
  </si>
  <si>
    <t>改造升级2座超限检测站，新建16处非现场检测点，新建源头监控1处，配备执法人员设备18套，升级执法车辆监控设备3台。</t>
  </si>
  <si>
    <t>津歧公路拓宽改造工程（二期）</t>
  </si>
  <si>
    <t>天津滨海建投基建管理有限公司</t>
  </si>
  <si>
    <t>二期南堤路-津冀界</t>
  </si>
  <si>
    <t>2022.10-2025.12</t>
  </si>
  <si>
    <t>二期全长约7.8km,按照双向四车道一级公路标准进行拓宽改造，设计车速为80km/小时</t>
  </si>
  <si>
    <t>政府债券、市补助资金</t>
  </si>
  <si>
    <t>津歧公路拓宽改造工程（三期）</t>
  </si>
  <si>
    <t>三期轻纺大道-东风大桥</t>
  </si>
  <si>
    <t>2023.10-2025.12</t>
  </si>
  <si>
    <t>三期全长约6.5km，按照双向四车道一级公路标准进行拓宽改造，设计车速为60km/小时</t>
  </si>
  <si>
    <t>津潍高铁</t>
  </si>
  <si>
    <t>2022.09-2028.12</t>
  </si>
  <si>
    <t>负责新区段的征地拆迁及资本金</t>
  </si>
  <si>
    <t>西中环快速路跨海河桥工程</t>
  </si>
  <si>
    <t>滨海海河金湾城市开发有限公司</t>
  </si>
  <si>
    <t>北侧起于津塘公路，南侧止于规划永创道，（西中环跨海河桥部分）</t>
  </si>
  <si>
    <t>2022.12-2026.12</t>
  </si>
  <si>
    <t>双向8车道城市快速路标准，长约2.5公里</t>
  </si>
  <si>
    <t>天津港集疏运专用货运通道工程</t>
  </si>
  <si>
    <t>天津滨海集疏运通道建设发展有限公司</t>
  </si>
  <si>
    <t>起于天津港内海铁大道，止于京津塘高速</t>
  </si>
  <si>
    <t>2022.01-2026.12</t>
  </si>
  <si>
    <t>以港城大道联络线为界，以东12.3km采用双向12车道快速路标准，以西9km采用双向10车道高速公路标准。</t>
  </si>
  <si>
    <t>财政预算、政府债券、市补助资金、自筹资金</t>
  </si>
  <si>
    <t>天津港集疏港配套基础设施提升工程</t>
  </si>
  <si>
    <t>滨海新区交通运输局</t>
  </si>
  <si>
    <t>2022.03-2023.12</t>
  </si>
  <si>
    <t>项目实施港城大道、海景大道、轻纺大道、港塘路、塘汉快速路维修工程，采用一级公路标准，长约51.5KM</t>
  </si>
  <si>
    <t>疏港联络线完善工程</t>
  </si>
  <si>
    <t>新城镇，起于港塘公路，止于津沽一线</t>
  </si>
  <si>
    <t>2023.01-2024.12</t>
  </si>
  <si>
    <t>疏港联络线上跨蓟港铁路立交与既有的津沽一线联通</t>
  </si>
  <si>
    <t>塘汉快速大辛庄立交节点近期完善工程</t>
  </si>
  <si>
    <t>实施汉沽环线至塘汉快速路桥下：实施Z11、Z2，实现滨玉线右转和汉沽环线直行进入塘汉快速路；修筑津汉复线右转辅路；对F匝道路口进行扩宽并单向通行。</t>
  </si>
  <si>
    <t>港塘路拓宽改造工程</t>
  </si>
  <si>
    <t>起自海景大道，止于天津大道互通立交，全长11.33km，设计标准为双向六车道，城市主干道</t>
  </si>
  <si>
    <t>2023.01-2023.12</t>
  </si>
  <si>
    <t>港塘路天津大道立交段落，乾鑫龙拆迁费及该部位施工费。</t>
  </si>
  <si>
    <t>港塘路西延工程</t>
  </si>
  <si>
    <t>西起津港公路，东至海景大道</t>
  </si>
  <si>
    <t>2024.10-2025.10</t>
  </si>
  <si>
    <t>长9.1km，城市主干道，双向六车道</t>
  </si>
  <si>
    <t>新杨北路（塘黄路-港城大道段）工程</t>
  </si>
  <si>
    <t>北塘街，位于杨北路，西起塘黄路、东至港城大道，长约2.9公里</t>
  </si>
  <si>
    <t>2024.03-2027.12</t>
  </si>
  <si>
    <t>红线宽30米，按一级公路标准建设，远期规划为城市主干路，双向四车道布置，设计车速60km/h，主要建设内容包括临时工程、路基工程、路面工程、桥梁涵洞工程、交叉工程、交通工程、绿化及环境保护工程、其他工程。</t>
  </si>
  <si>
    <t>天津建设世界一流港口集疏运北部专用通道基础设施项目-汉南路改线工程</t>
  </si>
  <si>
    <t>2023.04-2025.04</t>
  </si>
  <si>
    <t>汉南路全线长度18.3km，共设大桥1260米/3座、中桥60米/1座、小桥100米/3座，涵洞24道，地道312米/1座。服务区1处。 共设路线交叉9处，其中分离式立体交叉3处，下穿滨保高速、上跨北疆电厂铁路专用线、上跨汉南铁路， 其余为平面交叉</t>
  </si>
  <si>
    <t>海景大道南延</t>
  </si>
  <si>
    <t>海滨街</t>
  </si>
  <si>
    <t>2023.01-2025.12</t>
  </si>
  <si>
    <t>起点北穿港，止于创业路，长1.3公里。大修滨海北路，起于津歧公路，止于海景大道，长500米。双向六车道标准建设。</t>
  </si>
  <si>
    <t>洋苏公路迁移工程</t>
  </si>
  <si>
    <t>滨海新区城投建设发展有限公司</t>
  </si>
  <si>
    <t>暂估总投资为15128万元.全长约5.8公里。</t>
  </si>
  <si>
    <t>东海路接秦滨高速开放段匝道桥及杨北互通立交匝道桥桥面维修工程</t>
  </si>
  <si>
    <t>滨海新区基础设施养管有限公司</t>
  </si>
  <si>
    <t>东海路及杨北立交</t>
  </si>
  <si>
    <t>东海路接秦滨高速开放段立交，连接东海路与秦滨高速，维修范围涉及A、B匝道，共计长约1km。杨北互通立交南接新北路，北接塘汉快速、西接西中环快速、东接杨北大街。维修范围涉及A、B、C、D、G、J、N、H砸道、主线及滨玉线 共计长约2.9km。</t>
  </si>
  <si>
    <t>海河大桥新桥大修工程</t>
  </si>
  <si>
    <t>海河大桥新桥</t>
  </si>
  <si>
    <t>对海河大桥新桥原桥面铺装进行铣刨、重新铺装，钢箱梁结构等进行维修加固。</t>
  </si>
  <si>
    <t>海滨大道开放段（永定新河—临港收费站）主线桥面维修工程</t>
  </si>
  <si>
    <t>海滨大道开放段（永定新河—新港二号路）</t>
  </si>
  <si>
    <t>2023.04-2023.12</t>
  </si>
  <si>
    <t>对海滨大道开放段（永定新河—新港二号路）段主线桥面整体进行维修，车行长度为8.6公里，车行道面积35万平米，维修占比50%。</t>
  </si>
  <si>
    <t>新北路路面大修工程</t>
  </si>
  <si>
    <t>新北路</t>
  </si>
  <si>
    <t>2023.04-2024.10</t>
  </si>
  <si>
    <t>新北路京津高速延长线至杨北立交（K7+900～K11+700）段，全长3.8Km，维修面积约为118000平方米。京津高速互通立交北端-津塘公路以南段，拟维修长度1800m，维修面积约271000平米。</t>
  </si>
  <si>
    <t>京津高速延长线主线桥面维修工程</t>
  </si>
  <si>
    <t>京津高速延长线主线</t>
  </si>
  <si>
    <t>2023.03-2024.10</t>
  </si>
  <si>
    <t>对京津高速延长线主线桥面整体进行维修，车行长度为4.2公里，车行道面积16万平米，维修占比50%。</t>
  </si>
  <si>
    <t>港中路等10条路交通事故多发点位路灯工程</t>
  </si>
  <si>
    <t>滨海新区交通运输服务中心</t>
  </si>
  <si>
    <t>港中路、新北路、塘黄路、津沽线、山深线、洋苏路、汉南路、芦堂路、滨唐线</t>
  </si>
  <si>
    <t>2023.05-2024.12</t>
  </si>
  <si>
    <t>对包括港中路、新北路、塘黄路、津沽线、山深线、洋苏路、汉南路、芦堂路、滨唐线、滨玉路等10条路98.8公里道路交通隐患点段新建路灯设施。</t>
  </si>
  <si>
    <t>芦堂路（长深高速-滨唐线）改建工程</t>
  </si>
  <si>
    <t>杨家泊镇政府，起于滨唐线，止于芦台东收费站</t>
  </si>
  <si>
    <t>起于滨唐线，止于芦台东收费站，长820米，二级公路标准，设置硬路肩</t>
  </si>
  <si>
    <t>财政预算、市补助资金</t>
  </si>
  <si>
    <t>高大路（滨唐线-河北省界）改建工程</t>
  </si>
  <si>
    <t>杨家泊镇政府，起于滨唐线，止于唐山市汉沽农场</t>
  </si>
  <si>
    <t>起于滨唐线，止于唐山市汉沽农场，长1.8Km路面宽5m，计划加宽至7m</t>
  </si>
  <si>
    <t>津塘公路-海兴路节点改造工程</t>
  </si>
  <si>
    <t>胡家园街道办，津塘公路桩号为157+200，止于K158+700</t>
  </si>
  <si>
    <t>2023.03-2025.10</t>
  </si>
  <si>
    <t>起于现状津塘公路桩号为157+200，止于K158+700，全长1.7km，桥梁一座，桥梁为双向6车道，桥面面积约为17000平米，引路面积约23500平米，辅道为双向四车道，辅道路面面积约为39100平米。</t>
  </si>
  <si>
    <t>大丰公路（新开北路-文化东街）改建工程</t>
  </si>
  <si>
    <t>汉沽街道办，大丰公路</t>
  </si>
  <si>
    <t>起于现状况大丰公路K0+000，止于K2+000，全长2km,进行拓宽改建。</t>
  </si>
  <si>
    <t>津汉公路（清河农场-津宁高速出口）改建工程</t>
  </si>
  <si>
    <t>茶淀街道办，津汉公路</t>
  </si>
  <si>
    <t>起于现状况津汉公路K52+230，止于K58+330，全长6.1km,进行拓宽改建。。</t>
  </si>
  <si>
    <t>津塘公路胡家园地道加长工程</t>
  </si>
  <si>
    <t>胡家园街道办，津塘路胡家园地道</t>
  </si>
  <si>
    <t>项目含新建地道一处，宽度53m，长度19.5m，地道采用封闭式、上下行箱体分离设置的结构形式，项目同时包含东西方向相交道路京山南道、新胡路改造约225m、163m，改造段长度约388m。项目需同步实施道路、排水、照明等设施的改造。</t>
  </si>
  <si>
    <t>2023年区县级桥梁维修工程</t>
  </si>
  <si>
    <t>2023.03-2023.10</t>
  </si>
  <si>
    <t>津汉复线一汉沽大桥、滨海大道迎宾桥、中港路八米河桥、汉南支路二号桥等4座桥梁病害维修。</t>
  </si>
  <si>
    <t>水线渡口文物修缮工程</t>
  </si>
  <si>
    <t>塘沽</t>
  </si>
  <si>
    <t>河段北岸，在2014年第三次全国文物普查中，该渡口被滨海新区文物部门确定并登记为不可移动文物，不可拆除。原区建设和交通局2018年10月23日第11次局长办公会谡同意塘沽渡口管理所组织对水线渡口文物进行修缮。目前，该文物栈桥钢结构腐蚀严重,木桩腐蚀、木板破损严重,房屋地基、水泥码头被浪头淘空存在坍塌的危险,需要进行维修。</t>
  </si>
  <si>
    <t>集疏运智慧交通基础设施项目</t>
  </si>
  <si>
    <t>2023.09-2024.09</t>
  </si>
  <si>
    <t>应用支撑平台建设、核心应用系统建设、综合交通数据资源中心建设，并配套实施主机及存储系统、网络系统、安全系统、终端系统及相关配套工程等</t>
  </si>
  <si>
    <t>津汉公路扩宽改造工程</t>
  </si>
  <si>
    <t>2023.05-2025.12</t>
  </si>
  <si>
    <t>胡家园轻轨站西侧道路大修工程</t>
  </si>
  <si>
    <t>胡家园黑猪河地道以北，胡家园轻轨站以西</t>
  </si>
  <si>
    <t>原有乡村公路大修，道路宽度6米，长度约2200米</t>
  </si>
  <si>
    <t>区县级公路维修工程</t>
  </si>
  <si>
    <t>新区内23条区县级公路大中修项目，完成市交委的关于区县级公路维修指标</t>
  </si>
  <si>
    <t>永明路东延道路、排水及泵站工程</t>
  </si>
  <si>
    <t>滨海新区大港市政工程服务站</t>
  </si>
  <si>
    <t>古林街永明路东延及海景大道</t>
  </si>
  <si>
    <t>2016.08-2024.12</t>
  </si>
  <si>
    <t>主要建设内容包括道路、排水、泵站、交通、照明工程等。</t>
  </si>
  <si>
    <t>区住房建设委</t>
  </si>
  <si>
    <t>海景七路道路及排水工程（一期）</t>
  </si>
  <si>
    <t>滨海新区大港市政工程服务</t>
  </si>
  <si>
    <t>古林街海景七路</t>
  </si>
  <si>
    <t>2017.03-2022.12</t>
  </si>
  <si>
    <t>道路（含道路、路灯、交通信号及绿化）、雨污排等工程</t>
  </si>
  <si>
    <t>车站北路跨海河桥工程</t>
  </si>
  <si>
    <t>未确定</t>
  </si>
  <si>
    <t>南起曙光道，向北以地坪形式布线，后起桥跨越海河南路、海河后接现状车站北路跨铁路桥</t>
  </si>
  <si>
    <t>2022.08-2025.12</t>
  </si>
  <si>
    <t>车站北路跨海河桥，全长2.1km，城市主干路，双向6车道标准</t>
  </si>
  <si>
    <t>崇智道、敬忠路建设工程</t>
  </si>
  <si>
    <t>建发公司</t>
  </si>
  <si>
    <t>新河街</t>
  </si>
  <si>
    <t>2023.10-2024.12</t>
  </si>
  <si>
    <t>新河街崇智道、敬忠路道路建设及设施完善</t>
  </si>
  <si>
    <t>汉沽文化街天桥建设工程</t>
  </si>
  <si>
    <t>汉沽街</t>
  </si>
  <si>
    <t>汉沽文化街天桥新建</t>
  </si>
  <si>
    <t>杭州道西延工程</t>
  </si>
  <si>
    <t>2023.12-2025.12</t>
  </si>
  <si>
    <t>北海路上跨进港铁路二线天桥</t>
  </si>
  <si>
    <t>滨海新区投资控股有限公司</t>
  </si>
  <si>
    <t>北海路与进港铁路交口位置，上跨新港四号路，进港铁路及大连东道</t>
  </si>
  <si>
    <t>2024.03-2025.12</t>
  </si>
  <si>
    <t>天桥全长198m，跨径布置为37+22+33+65+41m桥宽5.5m</t>
  </si>
  <si>
    <t>海河外滩提升改造工程（水利工程及一期景观工程）</t>
  </si>
  <si>
    <t>上海道外滩区域，东至新华路、南至海河、西至和平路、北至上海道，总用地面积约12万平方米。</t>
  </si>
  <si>
    <t>2022.03-2022.12</t>
  </si>
  <si>
    <t>包括景观绿化工程，绿化约5227平方米，广场园路铺装约24903平方米，建设风帆廊架一座约2832万平方米，景观花池253平方米；水利工程，改造一级防洪墙132米、二级防洪墙839米，修缮二级防洪墙590米等。</t>
  </si>
  <si>
    <t>财政预算、政府一般债</t>
  </si>
  <si>
    <t>世纪大道路口完善工程</t>
  </si>
  <si>
    <t>区城管委</t>
  </si>
  <si>
    <t>大港地区</t>
  </si>
  <si>
    <t>对世纪大道部分路口进行优化完善</t>
  </si>
  <si>
    <t>区城市管理委</t>
  </si>
  <si>
    <t>城市桥梁护栏提升改造项目</t>
  </si>
  <si>
    <t>市容市政和公用事业服务中心</t>
  </si>
  <si>
    <t>塘沽、汉沽、大港</t>
  </si>
  <si>
    <t>2023.08-2024.12</t>
  </si>
  <si>
    <t>对新区12座桥梁进行桥梁护栏的升级改造</t>
  </si>
  <si>
    <t>闸东路桥维修改造工程</t>
  </si>
  <si>
    <t>大沽街道办，滨海新区闸东路</t>
  </si>
  <si>
    <t>桥梁长131.1米，宽17米，拆除并改建为道路</t>
  </si>
  <si>
    <t>（二）</t>
  </si>
  <si>
    <t>轨道及公交工程</t>
  </si>
  <si>
    <t>滨铁1号线一期工程（B1线）</t>
  </si>
  <si>
    <t>天津滨海新区建投轨道交通建设有限公司</t>
  </si>
  <si>
    <t>起自黄港欣嘉园，终至中部新城</t>
  </si>
  <si>
    <t>2016.02-2025.12</t>
  </si>
  <si>
    <t>沿线途径滨海西站、海洋高新区、塘沽老城区、解放路商业区、于家堡金融区及中部新城，线路全长31.5km，设站22座，均为地下站。设黄港车辆段1处，盐田停车场1处</t>
  </si>
  <si>
    <t>财政预算、政府债券、项目融资</t>
  </si>
  <si>
    <t>滨铁2号线（Z4一期）工程项目</t>
  </si>
  <si>
    <t>天津泰达城市轨道投资发展有限公司</t>
  </si>
  <si>
    <t>南起津晋高速北侧，北至营城街站北侧</t>
  </si>
  <si>
    <t>2016.07-2024.06</t>
  </si>
  <si>
    <t>线路全长约43.7km。全线共设车站24座，换乘站12座，平均站间距约1.8km，其中地下车站12座，高架车站11座，地面站1座。设新城停车场和汉沽车辆段各一处；北塘运管中心、停车场主变、第五大街主变、玉砂道主变。</t>
  </si>
  <si>
    <t>财政预算、政府债券、项目融资、政府和社会资本合作</t>
  </si>
  <si>
    <t>滨铁3号线（Z2线一期）工程（滨海机场站至北塘站）</t>
  </si>
  <si>
    <t>天津滨海新区轨道交通投资发展有限公司</t>
  </si>
  <si>
    <t>起自滨海机场站，终至北塘站</t>
  </si>
  <si>
    <t>2020.12-2025.06</t>
  </si>
  <si>
    <t>项目起自滨海国际机场，止于北塘站，沿线途径空港经济区、滨海高新区、开发区西区、滨海西站、海洋高新区，线路全长32.3公里，设车站14座</t>
  </si>
  <si>
    <t>新区轨道交通网络运营控制中心一期工程</t>
  </si>
  <si>
    <t>北塘街</t>
  </si>
  <si>
    <t>2018.07-2025.12</t>
  </si>
  <si>
    <t>楼宇工程建筑面积57066平方米，系统工程包括应急指挥中心、信息编播中心、网络数据中心、运营管理中心、自动售检票多线路公用中心、应急大屏幕及会议系统、骨干通信系统等7个中心系统</t>
  </si>
  <si>
    <t>京滨城际滨海西站市政配套工程(滨海西站二期)</t>
  </si>
  <si>
    <t>天津泰达滨海站建设开发有限公司</t>
  </si>
  <si>
    <t>高铁滨海西站北侧，东至站前环路，西至站前环路，南至滨海西站，北至站前环路</t>
  </si>
  <si>
    <t>2019.02-2023.09</t>
  </si>
  <si>
    <t>地铁南明挖段总建筑面积约2.33万平米。主要建设南广场地铁段结构预留。北广场总建筑面积约16.67万平米，建设控制中心、枢纽综合办公楼、公交车场等，同步实施地表场地内道路广场、广场景观等室外工程。</t>
  </si>
  <si>
    <t>（三）</t>
  </si>
  <si>
    <t>水务工程</t>
  </si>
  <si>
    <t>滨海新区南排河污水处理厂进水主管网</t>
  </si>
  <si>
    <t>新区城投建设发展有限公司</t>
  </si>
  <si>
    <t>大沽街</t>
  </si>
  <si>
    <t>2018.12-2022.12</t>
  </si>
  <si>
    <t>位于滨海新区中心商务区，起点位于现状西江路内排水管道，终点位于南排河污水处理厂，主线均为顶管施工，长约4.5Km</t>
  </si>
  <si>
    <t>区水务局</t>
  </si>
  <si>
    <t>滨海新区环保督查雨污分流改造项目-津塘路泵站新建工程</t>
  </si>
  <si>
    <t>滨海建投项目管理有限公司</t>
  </si>
  <si>
    <t>2021.12-2024.12</t>
  </si>
  <si>
    <t>项目位于塘沽区域，东至津滨轻轨九号线消防通道及现状空地、南至津塘公路、西至新河东干渠、北至津滨轻轨九号线。</t>
  </si>
  <si>
    <t>黄港湿地生态区水环境综合治理与修复工程</t>
  </si>
  <si>
    <t>滨海新区公共产业建设投资有限公司</t>
  </si>
  <si>
    <t>滨海新区黄港一库，黄港二库，欣嘉园北侧</t>
  </si>
  <si>
    <t>生态蓄水湖工程、黄港湿地水系连通治理工程、黄港湿地生态区水环境提升工程、东兴隆泵站、黄港二库泵站重建、黄港一库湿地生态修复等</t>
  </si>
  <si>
    <t>滨海新区沧浪渠和北排河河口生态修复工程</t>
  </si>
  <si>
    <t>河长制事务中心</t>
  </si>
  <si>
    <t>滨海新区古林街</t>
  </si>
  <si>
    <t>北排水河、沧浪渠河口清淤治理，总长9.84km，其中北排水河长6.35km，沧浪渠分洪道长3.49km。</t>
  </si>
  <si>
    <t>财政预算、中央补助资金</t>
  </si>
  <si>
    <t>沿海城市安全暨海潮风险防控综合治理项目-滨海新区海堤提标改造工程</t>
  </si>
  <si>
    <t>新区水务局</t>
  </si>
  <si>
    <t>汉沽，塘沽</t>
  </si>
  <si>
    <t>2023.04-2024.12</t>
  </si>
  <si>
    <t>对新区海堤中的涧河口无堤段（现状为土堤，长度约3km）按100年一遇潮位、50年一遇风浪建设，对原海滨浴场至独流减河河口段（白水头附近）（现状堤线防潮标准低，长度约4.8km）按200年一遇潮位、100年一遇风浪建设</t>
  </si>
  <si>
    <t>政府债券、中央补助资金</t>
  </si>
  <si>
    <t>大港大学城泵站外排口门维修改造工程</t>
  </si>
  <si>
    <t>天津市港城投资控股集团有限公司</t>
  </si>
  <si>
    <t>大港城区</t>
  </si>
  <si>
    <t>2024.12-2025.09</t>
  </si>
  <si>
    <t>拟建加油站闸位于学府路与津港公路交叉位置的绿地内。</t>
  </si>
  <si>
    <t>大港港东新城污水处理厂尾水湿地净化、生态补水、资源化利用工程</t>
  </si>
  <si>
    <t>滨海新区大港街</t>
  </si>
  <si>
    <t>2022.11-2024.12</t>
  </si>
  <si>
    <t>对汉港明渠、环港河、板桥河约12.72km河道进行治理；对福绣园水系湿地进行改造；配套建设福绣园水系湿地提升泵站和环港河提升泵站</t>
  </si>
  <si>
    <t>泰达第一污水处理厂尾水湿地净化生态补水资源化利用工程</t>
  </si>
  <si>
    <t>位于滨海新区新北街，北塘明渠</t>
  </si>
  <si>
    <t>2022.10-2023.12</t>
  </si>
  <si>
    <t>实施泰达第一污水处理厂出水管网改造工程、滨海中关村水系水质提升工程、北塘明渠修复及湿地改造工程等项目</t>
  </si>
  <si>
    <t>外滩区域排水改造工程</t>
  </si>
  <si>
    <t>塘沽外滩</t>
  </si>
  <si>
    <t>包含外滩区域雨水管线、污水管线改造工程。其中，雨水主管线管径为d1000~d2000mm，污水主管线管径为d2200mm，沿永久街新建d1000mm污水管道，接入上海道现状合流管</t>
  </si>
  <si>
    <t>滨海新区城市内涝治理项目-杭州道片区改造工程（京津塘高速延长线-福州道）</t>
  </si>
  <si>
    <t>塘沽区域，东至河北西路、南至福州道、西至车站北路、北至泰达大街。</t>
  </si>
  <si>
    <t>2023.06-2024.12</t>
  </si>
  <si>
    <t>新建d600mm-d1800mm雨水管道、检查井及其附属构筑物最终汇入福州道d2000mm的现状排水管道。</t>
  </si>
  <si>
    <t>滨海新区城市内涝治理项目-津塘公路以南片区改造工程（盾构段）</t>
  </si>
  <si>
    <t>塘沽城区，雨水主管起点位于津塘公路与河北路交口，主要沿津塘路北侧敷设，终点位于规划津塘路泵站，雨水支管在车站北路、福建北路、中心北路及吉林路与跨路支管连接。</t>
  </si>
  <si>
    <t>沿津塘公路建设D300mm雨水主干管，沿线砌筑附属特殊检查井。沿吉林路、中心北路、福建北路、车站北路，横跨津塘公路段分别设置D1400mm雨水支管，D1800mm雨水支管，D1200mm雨水支管、D2200mm雨水支管并设置检查井；在起点处设置D600mm雨水支管，终点处预埋D300mm雨水支管。沿津塘公路建设D600mm雨水铺管，沿线砌筑附属雨水口并设置D300mm钢筋混凝土连接管等。</t>
  </si>
  <si>
    <t>滨海新区城市内涝治理项目-向阳片区改造工程</t>
  </si>
  <si>
    <t>滨海新区向阳区域</t>
  </si>
  <si>
    <t>新建DN2400-2800mm雨水管道约2.4公里</t>
  </si>
  <si>
    <t>滨海新区城市内涝治理项目-津塘路泵站配套管线工程</t>
  </si>
  <si>
    <t>滨海新区塘沽</t>
  </si>
  <si>
    <t>新建雨水泵站DN2400mm(外套d3000mm钢承口钢筋混凝土顶管)进水管道140m；污水泵站d1000mm进水管道21m；2.2m×2.2m方涵12m；d2200mm进水管道56m；DN2200mm进水管道101m；d2200mm污水泵站重力出水管道36m。附属构筑物6座。巡河路长约160m，人行道铺装面积约463m2。局部管线切改、道路破除及恢复、绿化破除及恢复、施工调水等附属工程。</t>
  </si>
  <si>
    <t>滨海新区城市内涝治理项目-杭州道片区改造工程（福州道-杭州道）</t>
  </si>
  <si>
    <t>滨海新区杭州道街</t>
  </si>
  <si>
    <t>项目主要是建设内容包括敷设d300-d1800雨水管线约7500米，实施管线切改、破路恢复、破绿恢复等工程。</t>
  </si>
  <si>
    <t>滨海新区城市内涝治理项目-新港片区改造工程</t>
  </si>
  <si>
    <t>滨海新区新港区域</t>
  </si>
  <si>
    <t>新建DN1000-3000mm雨水管道约17公里</t>
  </si>
  <si>
    <t>滨海新区城市内涝治理项目-津塘公路以南片区改造工程（福建北路-吉林路）</t>
  </si>
  <si>
    <t>项目位于塘沽区域，东至吉林路、南至京山道、西至福建北路、北至津塘公路。</t>
  </si>
  <si>
    <t>项目主要是建设内容包括敷设d800-d1800雨水管线1710米，其中顶管敷设1250米，明开槽敷设460米；设置检查井36座；实施管线切改、破路恢复、破绿恢复等工程。</t>
  </si>
  <si>
    <t>滨海新区城市内涝治理项目-河北路片区工程</t>
  </si>
  <si>
    <t>滨海新区塘沽河北路</t>
  </si>
  <si>
    <t>2024.12-2025.2</t>
  </si>
  <si>
    <t>新建DN600-1200mm雨水管道约3.8公里</t>
  </si>
  <si>
    <t>滨海新区城市内涝治理项目-新村片区改造工程</t>
  </si>
  <si>
    <t>滨海新区新村区域</t>
  </si>
  <si>
    <t>新建DN800-2800mm雨水管道约17公里</t>
  </si>
  <si>
    <t>滨海新区城市内涝治理项目-杭州道片区改造工程（杭州道-津塘公路）</t>
  </si>
  <si>
    <t>项目主要是建设内容包括敷设d300-d1800雨水管线，实施管线切改、破路恢复、破绿恢复等工程。</t>
  </si>
  <si>
    <t>滨海新区城市内涝治理项目-赵家地片区改造工程</t>
  </si>
  <si>
    <t>滨海新区塘沽赵家地</t>
  </si>
  <si>
    <t>2024.12-2025.12</t>
  </si>
  <si>
    <t>新建DN1600-3600mm雨水管道约2.2公里</t>
  </si>
  <si>
    <t>滨海新区城市内涝治理项目-津塘公路以南片区改造工程（车站北路-福建北路）</t>
  </si>
  <si>
    <t>项目位于滨海新区塘沽老城区，西起车站北路、东至福建北路，南起京山道，北至津塘公路。</t>
  </si>
  <si>
    <t>2023.12-2024.12</t>
  </si>
  <si>
    <t>项目主要建设内容包括敷设d800-d2200雨水管线2890米，其中顶管敷设2250米、明开槽敷设640米；设置检查井38座；实施管线切改、破路恢复、破绿恢复等工程。</t>
  </si>
  <si>
    <t>天津市海洋生态保护修复项目</t>
  </si>
  <si>
    <t>区海洋局</t>
  </si>
  <si>
    <t>汉沽区域，临海新城至津冀北线</t>
  </si>
  <si>
    <t>海岸带海堤生态化建设、海岸带修复</t>
  </si>
  <si>
    <t>（四）</t>
  </si>
  <si>
    <t>公用工程</t>
  </si>
  <si>
    <t>官港区域道路配套（交通设施、照明）补建工程</t>
  </si>
  <si>
    <t>天津滨港建设投资有限公司</t>
  </si>
  <si>
    <t>古林街官港地区</t>
  </si>
  <si>
    <t>2021.12-2022.12</t>
  </si>
  <si>
    <t>官港区域港西路、三号路、四号路交通工程、照明工程</t>
  </si>
  <si>
    <t>滨海新区看守所拘留所配套工程</t>
  </si>
  <si>
    <t>滨海新区核心区北塘水库以西，港城大道以北</t>
  </si>
  <si>
    <t>2022.6-2022.12</t>
  </si>
  <si>
    <t>看守所地区市政基础设施配套工程共包括3条道路的道路排水交通以及路灯照明工程，道路全长2.537km。次干路车行道面积约8300m2，支路车行道面积约16275m2。人行道面积约8803m2。看守所片区拟建d600～d1800mm雨水管道，干管总长度约1760米；拟建d400～d500mm污水管道，干管总长度约3410米。</t>
  </si>
  <si>
    <t>滨海新区看守所拘留所配套供水工程</t>
  </si>
  <si>
    <t>中法供水公司</t>
  </si>
  <si>
    <t>DN300管3699米</t>
  </si>
  <si>
    <t>滨海新区看守所拘留所项目市政基础设施配套中水工程</t>
  </si>
  <si>
    <t>中翔水务公司</t>
  </si>
  <si>
    <t>新建一条中水管线2200米</t>
  </si>
  <si>
    <t>滨海新区看守所拘留所项目市政基础设施配套燃气工程</t>
  </si>
  <si>
    <t>塘沽燃气公司</t>
  </si>
  <si>
    <t>塘沽海滨大道以东</t>
  </si>
  <si>
    <t>新建一条DN300天然气管道Q235螺旋焊接钢管DN300（加强级防腐）1163.500m，天然气管道焊缝为X光射线无损探伤(80×300,双壁厚16)1163.500m,刷两遍防锈漆。路面拆除及恢复做法为：细粒式沥青混凝土40mm--中粒式沥青混凝土60mm--沥青混凝土碎石路面100mm--三合土（石灰、粉煤灰、碎石）300mm。</t>
  </si>
  <si>
    <t>铁东地区道路完善工程</t>
  </si>
  <si>
    <t>滨海新区城投建投发展有限公司</t>
  </si>
  <si>
    <t>塘沽津山铁路以东</t>
  </si>
  <si>
    <t>2022.06-2024.12</t>
  </si>
  <si>
    <t>对津山铁路以东，杭州道以北片区进行道路及设施完善。</t>
  </si>
  <si>
    <t>中三路道路提升改造工程</t>
  </si>
  <si>
    <t>新区城投建投发展有限公司</t>
  </si>
  <si>
    <t>西部新城起步区</t>
  </si>
  <si>
    <t>对中三路完善人行道、标志、标线、路灯、信号灯等道路设施，完成绿化和中水管线建设</t>
  </si>
  <si>
    <t>天禧轩配套工程</t>
  </si>
  <si>
    <t>滨海新区城投公司</t>
  </si>
  <si>
    <t>新港街</t>
  </si>
  <si>
    <t>包括排水、给水、燃气工程</t>
  </si>
  <si>
    <t>花园西路新建工程</t>
  </si>
  <si>
    <t>塘沽街</t>
  </si>
  <si>
    <t>新建花园南路及配套雨污水、给水、中水、燃气、路灯、绿化、交安设施等工程</t>
  </si>
  <si>
    <t>聆海苑小区配套工程</t>
  </si>
  <si>
    <t>2023.09-2024.12</t>
  </si>
  <si>
    <t>道路线位生态红线内设施建设</t>
  </si>
  <si>
    <t>福合园燃气工程</t>
  </si>
  <si>
    <t>滨海新区
港东新城</t>
  </si>
  <si>
    <t>大港东部</t>
  </si>
  <si>
    <t>溪谷林苑、溪谷蓝湾项目市政配套工程（支路六、干路五、官港南路）</t>
  </si>
  <si>
    <t>溪谷林苑、溪谷蓝湾项目周边市政配套道路（含道路、路灯、交通信号及绿化）、雨污排、给水、中水、燃气等工程</t>
  </si>
  <si>
    <t>港东名轩项目配套道路工程 （海景七路段、港东十二道段、二经路段）</t>
  </si>
  <si>
    <t>该项目位于天津市滨海新区大港港东新城港东名轩周边，新建三条规划道路分别是二经路、海景七路、港东十二道，长度约1115米。以及绿化，交通、照明工程。</t>
  </si>
  <si>
    <t>尚海湾·西苑项目市政配套工程（支路七、干路六）</t>
  </si>
  <si>
    <t>尚海湾·西苑项目周边市政配套道路（含道路、路灯、交通信号及绿化）、雨污排、给水、中水、燃气等工程</t>
  </si>
  <si>
    <t>官港南路（干路五-干路六）市政配套工程</t>
  </si>
  <si>
    <t>2024.01-2024.12</t>
  </si>
  <si>
    <t>道路（含道路、路灯、交通信号及绿化）、雨污排、给水、中水、燃气等工程</t>
  </si>
  <si>
    <t>海河外滩区域停车楼等服务设施项目</t>
  </si>
  <si>
    <t>滨海新区外滩区域</t>
  </si>
  <si>
    <t>2023.03-2024.09</t>
  </si>
  <si>
    <t>建设停车楼面积17000平方米，含499辆机动车停车位。</t>
  </si>
  <si>
    <t>政府债券、自筹资金</t>
  </si>
  <si>
    <t>滨海人民防空指挥所建设及附属工程</t>
  </si>
  <si>
    <t>中建八局</t>
  </si>
  <si>
    <t>滨海新区文化中心地下负二层</t>
  </si>
  <si>
    <t>2015.06-2022.06</t>
  </si>
  <si>
    <t>建设人防指挥所，含指挥信息化系统；人防地下车库。</t>
  </si>
  <si>
    <t>天津市滨海人防综合训练基地</t>
  </si>
  <si>
    <t>中城投建工集团有限公司</t>
  </si>
  <si>
    <t>滨海新区汉沽医院路56号</t>
  </si>
  <si>
    <t>2021.10-2022.3</t>
  </si>
  <si>
    <t>改造面积约6312.60平方米。</t>
  </si>
  <si>
    <t>塘沽人防指挥所改造升级</t>
  </si>
  <si>
    <t>滨海新区塘沽大连道1678号</t>
  </si>
  <si>
    <t>老旧指挥所整体改造升级，投入使用</t>
  </si>
  <si>
    <t>六</t>
  </si>
  <si>
    <t>塘沽世纪广场街心公园工程</t>
  </si>
  <si>
    <t>滨海新区环境建设投资有限公司</t>
  </si>
  <si>
    <t>新村街，西邻河北路、南至营口道、北邻解放路</t>
  </si>
  <si>
    <t>2018.04-2022.12</t>
  </si>
  <si>
    <t>建设面积1.95万平方米，绿化面积0.45万平方米，包括绿化工程、铺装工程排盐工程、给水工程</t>
  </si>
  <si>
    <t>国家储备林基地建设天津市滨海新区北大港水库生态储备林二期</t>
  </si>
  <si>
    <t>海滨街，位于北穿港路南侧，西起太沙路，东至腾飞道</t>
  </si>
  <si>
    <t>2017.10-2023.12</t>
  </si>
  <si>
    <t>新建绿化31.77万平方米，包括绿化工程、排盐工程、给水工程等</t>
  </si>
  <si>
    <t>2016年滨海新区绿化专项东千米桥两侧绿化建设工程</t>
  </si>
  <si>
    <t>海滨街， 位于津岐公路东西两侧（东千米桥北侧680米至南侧997米段）</t>
  </si>
  <si>
    <t>2016.07-2023.12</t>
  </si>
  <si>
    <t>新建绿化1.5万平方米，包括绿化工程、排盐工程、给水工程等</t>
  </si>
  <si>
    <t>闸东路以西海档外绿化工程</t>
  </si>
  <si>
    <t>新港街，闸东路以西、南疆公路大桥以北</t>
  </si>
  <si>
    <t>绿化面积13.76万平方米，建设内容包括绿化种植工程、绿化养护工程、给水工程、铺装工程。</t>
  </si>
  <si>
    <t>朝霞道完善工程</t>
  </si>
  <si>
    <t>铺设沥青混凝土路面，新建道路两侧路灯</t>
  </si>
  <si>
    <t>七</t>
  </si>
  <si>
    <t>国家现代农业产业园</t>
  </si>
  <si>
    <r>
      <rPr>
        <sz val="8"/>
        <rFont val="宋体"/>
        <family val="3"/>
        <charset val="134"/>
      </rPr>
      <t>滨海建投，海升水产养殖公司，天津立达海水资源开发公司，兴盛海淡水养殖公司，天津长芦汉沽盐场公司等</t>
    </r>
    <r>
      <rPr>
        <sz val="8"/>
        <rFont val="Times New Roman"/>
        <family val="1"/>
      </rPr>
      <t>20</t>
    </r>
    <r>
      <rPr>
        <sz val="8"/>
        <rFont val="宋体"/>
        <family val="3"/>
        <charset val="134"/>
      </rPr>
      <t>多家企业</t>
    </r>
  </si>
  <si>
    <t>杨家泊镇、茶淀街、寨上街、北塘街、太平镇、海滨街、古林街、小王庄镇</t>
  </si>
  <si>
    <r>
      <rPr>
        <sz val="8"/>
        <rFont val="宋体"/>
        <family val="3"/>
        <charset val="134"/>
      </rPr>
      <t>2022.01</t>
    </r>
    <r>
      <rPr>
        <sz val="8"/>
        <rFont val="Times New Roman"/>
        <family val="1"/>
      </rPr>
      <t>-2024</t>
    </r>
    <r>
      <rPr>
        <sz val="8"/>
        <rFont val="宋体"/>
        <family val="3"/>
        <charset val="134"/>
      </rPr>
      <t>.</t>
    </r>
    <r>
      <rPr>
        <sz val="8"/>
        <rFont val="Times New Roman"/>
        <family val="1"/>
      </rPr>
      <t>12</t>
    </r>
  </si>
  <si>
    <r>
      <rPr>
        <sz val="8"/>
        <rFont val="宋体"/>
        <family val="3"/>
        <charset val="134"/>
      </rPr>
      <t>滨海新区国家现代农业产业园于2021年</t>
    </r>
    <r>
      <rPr>
        <sz val="8"/>
        <rFont val="Times New Roman"/>
        <family val="1"/>
      </rPr>
      <t>4</t>
    </r>
    <r>
      <rPr>
        <sz val="8"/>
        <rFont val="宋体"/>
        <family val="3"/>
        <charset val="134"/>
      </rPr>
      <t>月获得农业农村部和财政部批准创建，主导产业为对虾、鲆鲽鱼。计划建设</t>
    </r>
    <r>
      <rPr>
        <sz val="8"/>
        <rFont val="Times New Roman"/>
        <family val="1"/>
      </rPr>
      <t>8</t>
    </r>
    <r>
      <rPr>
        <sz val="8"/>
        <rFont val="宋体"/>
        <family val="3"/>
        <charset val="134"/>
      </rPr>
      <t>大工程，涉及对虾种苗繁育基地建设项目、对虾标准化池塘健康养殖示范项目、陆基对虾生态健康养殖项目、“鱼蟹+海水稻”种养基地示范项目、农产品加工物流区建设项目、工厂化循环水养殖建设项目、电厂海水淡化冷却水回收再利用项目、现代渔业绿色示范项目、提升改造渔港建设项目、高标准农田建设等</t>
    </r>
    <r>
      <rPr>
        <sz val="8"/>
        <rFont val="Times New Roman"/>
        <family val="1"/>
      </rPr>
      <t>34</t>
    </r>
    <r>
      <rPr>
        <sz val="8"/>
        <rFont val="宋体"/>
        <family val="3"/>
        <charset val="134"/>
      </rPr>
      <t>个项目。</t>
    </r>
  </si>
  <si>
    <t>财政预算、中央补助资金、自筹资金</t>
  </si>
  <si>
    <t>区农业农村委</t>
  </si>
  <si>
    <r>
      <rPr>
        <sz val="8"/>
        <rFont val="宋体"/>
        <family val="3"/>
        <charset val="134"/>
      </rPr>
      <t>“十四五</t>
    </r>
    <r>
      <rPr>
        <sz val="8"/>
        <rFont val="Times New Roman"/>
        <family val="1"/>
      </rPr>
      <t>”</t>
    </r>
    <r>
      <rPr>
        <sz val="8"/>
        <rFont val="宋体"/>
        <family val="3"/>
        <charset val="134"/>
      </rPr>
      <t>期间滨海新区农村人居环境整治示范村</t>
    </r>
  </si>
  <si>
    <t>各涉农街镇</t>
  </si>
  <si>
    <t>全区40个规划保留村</t>
  </si>
  <si>
    <t>主要做好村内硬化、亮化、绿化美化等项目</t>
  </si>
  <si>
    <t>北大港湿地生态保护修复项目</t>
  </si>
  <si>
    <t>农业农村委</t>
  </si>
  <si>
    <t>天津市北大港湿地自然保护区</t>
  </si>
  <si>
    <t>实施湿地生态保护与修复工程、配套生态科普旅游工程、附属设施工程。</t>
  </si>
  <si>
    <t>政府和社会资本合作</t>
  </si>
  <si>
    <t>设施农业高标准智慧示范园区工程 小王庄镇“乡村振兴”示范项目</t>
  </si>
  <si>
    <t>滨海建投</t>
  </si>
  <si>
    <t>滨海新区小王庄镇陈寨庄东部</t>
  </si>
  <si>
    <t>项目总规划占地面积3600亩，
智能薄膜连栋507亩，智能日光温室311亩，智能钢架温室397亩。</t>
  </si>
  <si>
    <t>设施农业高标准智慧示范园区工程 太平镇“乡村振兴”示范项目</t>
  </si>
  <si>
    <t>太平镇大苏庄</t>
  </si>
  <si>
    <t>占地面积：2400亩；计划建设智能联栋温室、智能日光温室、玻璃温室、保温式钢骨架大棚等1000栋</t>
  </si>
  <si>
    <t>工农大道（港中路-津冀界）改建工程</t>
  </si>
  <si>
    <t>太平镇政府，滨海新区南片区太平镇</t>
  </si>
  <si>
    <t>2020.05-2022.10</t>
  </si>
  <si>
    <t>起于港中路，止于津冀界，全长7.265公里，桥梁7座，改建双向4车道一级公路标准；路面面积139620平米，桥梁面积20906平米，占地259406平米</t>
  </si>
  <si>
    <t>塘承高速公路滨海新区段（西中环快速—津汉高速）工程</t>
  </si>
  <si>
    <t>天津高速公路集团有限公司</t>
  </si>
  <si>
    <t>滨海新区宁车沽村</t>
  </si>
  <si>
    <t>2019.09-2022.12</t>
  </si>
  <si>
    <t>项目从西中环永定新河大桥北侧，向北接现状塘承高速一期工程。全线共设置特大桥一座，互通立交一座，涵洞8道，主线收费站一处。全长4.196公里。</t>
  </si>
  <si>
    <t>滨海新区农村企事业单位水源转换工程</t>
  </si>
  <si>
    <t>滨海新区河长制事务中心</t>
  </si>
  <si>
    <t>汉沽区域、大港区域</t>
  </si>
  <si>
    <t>2024.05-2025.12</t>
  </si>
  <si>
    <t>利用现状地表水和输配水管线，结合规划地表水厂及其输配水管线建设向企事业供水的输配水和入户管线工程。</t>
  </si>
  <si>
    <t>滨海新区村镇供水规划供水管网工程（杨家泊镇加压泵站）</t>
  </si>
  <si>
    <t>天津市滨海新区汉沽自来水管理所</t>
  </si>
  <si>
    <t>滨海新区杨家泊镇</t>
  </si>
  <si>
    <t>水量规模3万吨每天，新建加压泵房270平方米、附属用房960平方米、配电间112平方米、加氯间60平方米、门卫40平方米，新建清水池2432平米</t>
  </si>
  <si>
    <t>滨海新区太平镇五星村和翟庄子村水美乡村工程</t>
  </si>
  <si>
    <t>滨海新区太平镇五星村、翟庄子村</t>
  </si>
  <si>
    <t>以水美乡村为主题，对太平镇五星村和翟庄子村内水系、坑塘进行治理改造</t>
  </si>
  <si>
    <t>北水南调干渠（新城镇北河滩泵站桥至津晋高速穿路箱涵段）治理工程</t>
  </si>
  <si>
    <t>排灌事务中心</t>
  </si>
  <si>
    <t>滨海新区新城镇</t>
  </si>
  <si>
    <t>治理北河滩泵站桥至津晋高速穿路箱涵长3.98km北水南调干渠，主要建设内容包括河道清淤及护砌、沿河构筑物改造等</t>
  </si>
  <si>
    <t>滨海新区农业水源置换工程</t>
  </si>
  <si>
    <t>汉沽街、茶淀街、杨家泊、中塘镇、小王庄镇、太平镇、海滨街、北塘街、胡家园街、新城镇</t>
  </si>
  <si>
    <t>建设内容主要包含斗口以上拆除重建及新建泵站85座、水闸133座、过路管涵12座，新建2处埋管和1处顶管，清淤主干河道228.38公里、支渠48.43公里，安装计量设施199个，封堵机井894眼</t>
  </si>
  <si>
    <t>太平镇污水处理设施及配套项目盛安璐、康华街管网及道路工程施工</t>
  </si>
  <si>
    <t>天津天保嘉郡投资有限公司</t>
  </si>
  <si>
    <t>天津市滨海新区太平镇</t>
  </si>
  <si>
    <t>2022.01-2023.01</t>
  </si>
  <si>
    <t>康华街、盛安路道路总长度约为2791.97米。（1）康华街：主要建设内容包括道路专业工程、交通专业工程、排水专业工程、照明专业工程、再生水专业工程、景观专业工程等，管径为DN160–DN1000mm。 （2）盛安路：主要建设内容包括道路专业工程、交通专业工程、排水专业工程、照明专业工程、再生水专业工程、景观专业工程等，管径为DN160 -DN2800mm。</t>
  </si>
  <si>
    <t>太平镇政府</t>
  </si>
  <si>
    <t>太平镇污水处理设施及配套项目污水处理厂工程施工</t>
  </si>
  <si>
    <t>项目用地面积9968㎡，远期处理规模9600m³/d，近期处理规模4800m³/d，包括建筑物、构筑物及相关设备等同步实施厂内道路、绿化等附属工程。</t>
  </si>
  <si>
    <t>小王庄镇消防站</t>
  </si>
  <si>
    <t>小王庄镇</t>
  </si>
  <si>
    <t>小王庄镇，原北大港农场学校</t>
  </si>
  <si>
    <t>2018.12-2023.08</t>
  </si>
  <si>
    <t>一级普通消防站、战勤保障楼、警卫室、训练塔，总建筑面积6141.83平方米。</t>
  </si>
  <si>
    <t>小王庄镇政府</t>
  </si>
  <si>
    <t>滨海新区新塘湖综合治理工程</t>
  </si>
  <si>
    <t>天津市滨海新区城投建设发展有限公司</t>
  </si>
  <si>
    <t>胡家园新塘湖</t>
  </si>
  <si>
    <t>2023.03-2024.11</t>
  </si>
  <si>
    <t>道路（含道路、路灯、交通信号及绿化）、渔光一体等工程</t>
  </si>
  <si>
    <t>天津建设世界一流港口集疏运通道西中环海河南段基础设施项目</t>
  </si>
  <si>
    <t>中建新塘（天津）投资发展有限公司</t>
  </si>
  <si>
    <t>新城镇</t>
  </si>
  <si>
    <t>2016.05-2023.07</t>
  </si>
  <si>
    <t>西中环跨天津大道立交桥以及海河以南段快速路3.2公里快速路，包括道路工程、桥梁工程、排水工程、景观工程、照明工程以及附属工程等。</t>
  </si>
  <si>
    <t>政府债券、项目融资、自筹资金</t>
  </si>
  <si>
    <t>新城镇政府</t>
  </si>
  <si>
    <t>小王庄镇乡村振兴一二三产业融合发展项目</t>
  </si>
  <si>
    <t>2022.03-2024.12</t>
  </si>
  <si>
    <t>新建特色农产品加工产业园区市政基础设施配套占地面积约66.30公顷；慢行系统绿化景观改造工程、乡村公路维修改造工程，拟对沈清庄、东树深、西树深、东湾河等枣林园进行改造，包括新建水泥硬化道路长约12300m，沟渠清淤长约12120米，新建涵洞15座。</t>
  </si>
  <si>
    <t>天津滨海物流加工区基础设施工程</t>
  </si>
  <si>
    <t>杨家泊镇政府</t>
  </si>
  <si>
    <t>滨海物流加工区</t>
  </si>
  <si>
    <t>2023.06-2025.07</t>
  </si>
  <si>
    <t>包括道路工程、给排水工程、道路照明工程三大类，其中道路工程共包含 4 条道路，道路长度 3875 米，道路面积 89700平方米；给排水工程包含排水泵站工程和新建 4 条道路给排水管线工程两项；道路照明工程包含新建 3 条道路的照明，建设路灯 182 基。</t>
  </si>
  <si>
    <t>天津滨海物流加工区污水处理厂项目</t>
  </si>
  <si>
    <t>杨家泊镇 政府</t>
  </si>
  <si>
    <t>滨海物流 加工区</t>
  </si>
  <si>
    <t>2023.06-2024.06</t>
  </si>
  <si>
    <r>
      <rPr>
        <sz val="8"/>
        <rFont val="宋体"/>
        <family val="3"/>
        <charset val="134"/>
      </rPr>
      <t>建设污水处理厂一座，规划设计流量</t>
    </r>
    <r>
      <rPr>
        <sz val="8"/>
        <rFont val="Times New Roman"/>
        <family val="1"/>
      </rPr>
      <t>11000m³/d,</t>
    </r>
    <r>
      <rPr>
        <sz val="8"/>
        <rFont val="宋体"/>
        <family val="3"/>
        <charset val="134"/>
      </rPr>
      <t>本次实施设计流量</t>
    </r>
    <r>
      <rPr>
        <sz val="8"/>
        <rFont val="Times New Roman"/>
        <family val="1"/>
      </rPr>
      <t>2000m³/d</t>
    </r>
    <r>
      <rPr>
        <sz val="8"/>
        <rFont val="宋体"/>
        <family val="3"/>
        <charset val="134"/>
      </rPr>
      <t>。主要建设内容包括粗格栅、细格栅、闸井、清水池、调节池、</t>
    </r>
    <r>
      <rPr>
        <sz val="8"/>
        <rFont val="Times New Roman"/>
        <family val="1"/>
      </rPr>
      <t>MBBR</t>
    </r>
    <r>
      <rPr>
        <sz val="8"/>
        <rFont val="宋体"/>
        <family val="3"/>
        <charset val="134"/>
      </rPr>
      <t>池，配套工艺设备、电气及自动化设备安装，同步建设设备间、门卫、室外道路、绿化、围墙及大门等。</t>
    </r>
  </si>
  <si>
    <t>八</t>
  </si>
  <si>
    <t>滨海新区看守所拘留所项目</t>
  </si>
  <si>
    <t>区公安局</t>
  </si>
  <si>
    <t>港城大道以北，北塘水库以西</t>
  </si>
  <si>
    <t>建筑面积53757平方米，主要建设看守所监区、拘留所执法办案大厅以及综合业务楼共13个单体</t>
  </si>
  <si>
    <t>滨海新区交通管理科技设施建设项目</t>
  </si>
  <si>
    <t>跨区域，滨海新区</t>
  </si>
  <si>
    <t>进行中心平台、机房、电子警察等建设</t>
  </si>
  <si>
    <t>京津冀协同发展之产业协同与智慧城市建设项目</t>
  </si>
  <si>
    <t>天津泰达智慧城市科技有限公司</t>
  </si>
  <si>
    <t>天津市滨海新区</t>
  </si>
  <si>
    <t>2020.07-2023.12</t>
  </si>
  <si>
    <t>本次建设内容包括：打造智慧滨海城市数字大脑、优化智慧政务板块应用集群、提升智慧经济板块应用集群、完善智慧城市板块应用集群、丰富智慧民生板块应用集群、打造三类超级应用等</t>
  </si>
  <si>
    <t>区委网络安全和信息化委员会办公室（天津市滨海新区互联网信息办公室）</t>
  </si>
  <si>
    <t>水上消防站建设项目</t>
  </si>
  <si>
    <t>建投集团</t>
  </si>
  <si>
    <t>东疆港</t>
  </si>
  <si>
    <t>建设水上消防站一座，并配建相关附属设施</t>
  </si>
  <si>
    <t>区应急局</t>
  </si>
  <si>
    <t>新北路消防站</t>
  </si>
  <si>
    <t>消防救援支队</t>
  </si>
  <si>
    <t>海洋高新区河北西路68号</t>
  </si>
  <si>
    <t>新建消防站建筑面积约4500平米</t>
  </si>
  <si>
    <t>区消防救援支队</t>
  </si>
  <si>
    <t>新港消防站</t>
  </si>
  <si>
    <t>滨海新区一号路979号</t>
  </si>
  <si>
    <t>本项目建筑面积约5268平米</t>
  </si>
  <si>
    <t>消防三项建设</t>
  </si>
  <si>
    <t>海洋高新区新北路与宝滨路交口</t>
  </si>
  <si>
    <t>2020.11-2024.12</t>
  </si>
  <si>
    <t>建设消防训练基地、战勤保障大队、公寓住房</t>
  </si>
  <si>
    <t>天津市滨海新区消防物联网远程监控管理系统</t>
  </si>
  <si>
    <t>该系统将全区37家高危单位和1642家消防安全重点单位以及384个小区进行联网。</t>
  </si>
  <si>
    <t>九</t>
  </si>
  <si>
    <t>棚户区改造项目18片</t>
  </si>
  <si>
    <t>寨上街、汉沽街、茶淀街</t>
  </si>
  <si>
    <t>2018.10-2024.12</t>
  </si>
  <si>
    <t>涉及拆迁总户数5921户，房屋建筑面积30.51万平方米。</t>
  </si>
  <si>
    <t>胡家园片区八堡、中心桥还迁房建设</t>
  </si>
  <si>
    <t>新塘公司</t>
  </si>
  <si>
    <t>胡家园街</t>
  </si>
  <si>
    <t>2019.12-2024.07</t>
  </si>
  <si>
    <t>33万平方米</t>
  </si>
  <si>
    <t>海晶老五场宿舍区就地改造项目</t>
  </si>
  <si>
    <t>天津长芦海晶集团有限公司</t>
  </si>
  <si>
    <t>天津市滨海新区塘沽 港联络线南李港铁路北</t>
  </si>
  <si>
    <t>2020.05-2022.06</t>
  </si>
  <si>
    <t>13519.02平方米，海晶老屋场宿舍区就地改造（棚户区改造项目）</t>
  </si>
  <si>
    <t>远年住房和老旧小区改造工程</t>
  </si>
  <si>
    <t>滨海新区住房和建设事务服务中心</t>
  </si>
  <si>
    <t>2021.08-2025.01</t>
  </si>
  <si>
    <t>计划实施改造老旧小区345个，主要进行基础类改造和部分完善提升类改造。</t>
  </si>
  <si>
    <t>政府和社会资本合作、中央补助资金</t>
  </si>
  <si>
    <t>滨海新区保障性租赁住房项目（TGf(07) 03地块）</t>
  </si>
  <si>
    <t>天津市滨海新区住房投资有限公司</t>
  </si>
  <si>
    <t>新港公园北侧</t>
  </si>
  <si>
    <t>2022.05-2024.10</t>
  </si>
  <si>
    <t>建筑面积约28448平方米</t>
  </si>
  <si>
    <t>雅安里房屋装修工程</t>
  </si>
  <si>
    <t>汉沽雅安里小区</t>
  </si>
  <si>
    <t>2022.04-2022.07</t>
  </si>
  <si>
    <t>对雅安里400套空置房（建筑面积约23567平方米）进行装修后作为新区公共租赁住房配租使用</t>
  </si>
  <si>
    <t>泰达智慧城市综合交通运输管理系统一期工程</t>
  </si>
  <si>
    <t>运管中心</t>
  </si>
  <si>
    <t>东区、南港</t>
  </si>
  <si>
    <t>2020-2022</t>
  </si>
  <si>
    <t>主要建设内容：设计用户界面、开发现有系统对接兼容软件、外部系统对接兼容软件、开发系统业务电子化服务模块、4G车载终端模块、行政执法终端模块、大数据智慧分析判断模块、智慧化指挥调度中心模块、突发事件监测与响应模块等</t>
  </si>
  <si>
    <t>经开区管委会</t>
  </si>
  <si>
    <t>泰达国际心血管病医院介入中心改扩建工程</t>
  </si>
  <si>
    <t>泰心医院</t>
  </si>
  <si>
    <t>东区</t>
  </si>
  <si>
    <t>2021-2022</t>
  </si>
  <si>
    <t>介入中心改扩建工程占地面积1724.24m²。总占地面积1724.24平方米，地上2层，建筑面积4345.52平方米</t>
  </si>
  <si>
    <t>泰达街</t>
  </si>
  <si>
    <t>泰达国际心血管病医院医技楼改扩建工程</t>
  </si>
  <si>
    <t>医技楼改扩建工程占地面积3601.26平方米，地上4层，建筑面积11812.85平方米</t>
  </si>
  <si>
    <t>泰达国际心血管病医院新建停车楼工程</t>
  </si>
  <si>
    <t>2021-2023</t>
  </si>
  <si>
    <t>新建停车楼工程占地面积4230.88平方米，地上十七层，地下一层，建筑面积75462.89平方米</t>
  </si>
  <si>
    <t>京津冀协同发展天津泰达足球场提升改造重点项目</t>
  </si>
  <si>
    <t>泰达集团</t>
  </si>
  <si>
    <t>东区,项目位于天津泰达足球场，四至范围为：东至永旺购物中心；南至中心湖区；西至奥运路；北至泰达时尚购物中心。</t>
  </si>
  <si>
    <t>建筑功能布局调整；原有已破损的室内外装修和机电系统拆除；结构维修改造；建筑维修改造；外檐维修改造；室内装修提升改造；变电工艺维修改造；建筑给排水、暖通、强电、弱电、消防等系统提升改造；增加抗震支吊架；电梯更换、新增3部电梯（直梯）；建筑泛光照明提升改造</t>
  </si>
  <si>
    <t>市体育局</t>
  </si>
  <si>
    <t>东南组团雨水泵站工程</t>
  </si>
  <si>
    <t>西区办</t>
  </si>
  <si>
    <t>西区</t>
  </si>
  <si>
    <t>2019-2022</t>
  </si>
  <si>
    <t>工程占地面积约3800平方米，该泵站为雨水泵站，设计雨水排放量规模为9m³/s，设6台潜水轴流泵，单泵流量5400立方米/小时，扬程9米。</t>
  </si>
  <si>
    <t>南港2号消防站</t>
  </si>
  <si>
    <t>南港集团</t>
  </si>
  <si>
    <t>南港工业区</t>
  </si>
  <si>
    <t>项目总用地面积约4800平方米，总建筑面积约3532.00平方米，主要建设内容包括综合楼、岗亭、训练塔，同步实施道路、绿化、室外管网、室外停车位、围墙及大门等室外配套工程；采购消防器材。</t>
  </si>
  <si>
    <t>南港工业区大港水厂引水管线工程</t>
  </si>
  <si>
    <t>为保障南港工业区渤化、中沙、华电等一系列重大项目投产，需要新建一条DN1000供水管线（从中区接收至南港工业区），管线长度约12公里。</t>
  </si>
  <si>
    <t>2020-2022年机动工程</t>
  </si>
  <si>
    <t>防汛、小型土石方等。</t>
  </si>
  <si>
    <t>创业路立交引道工程（海滨大道-海港路）</t>
  </si>
  <si>
    <t>新建道路624m，道路面积约1.5万m2，包括道路工程、雨水泵站、电力照明、交通工程等。</t>
  </si>
  <si>
    <t>南港工业区津石高速联络线门禁工程</t>
  </si>
  <si>
    <t>津石高速联络线建设南港封闭门禁，门禁总占地面积26520平米，车道规模七进四出，临时停车区路面2000㎡，管理用房370㎡。</t>
  </si>
  <si>
    <t>南港工业区石化管廊项目</t>
  </si>
  <si>
    <t>建设公共管廊约16.6KM,联络天津石化与南港工业区。管廊规划建设3层，一期建设2层，预留1层，主体采用钢砼混合结构，桩基础。</t>
  </si>
  <si>
    <t>南港工业区岸线生态修复工程-红旗路（南港六街-南港九街）生态绿道工程</t>
  </si>
  <si>
    <t>南港工业区岸线生态修复，包括生态修复、湿地景观提升和绿化工程。</t>
  </si>
  <si>
    <t>滨海新区南部片区水系连通工程</t>
  </si>
  <si>
    <t>污水处理厂出水排入南港工业区湿地进行进一步净化，净化后的水经过红旗路南侧河道、西港池内侧连通水系、海滨大道东侧河道转输后，经过东一排尾渠排入排碱河，由排碱河最终排入新区南部片区5.78km2湿地。</t>
  </si>
  <si>
    <t>南港工业区防波堤及围埝维修工程</t>
  </si>
  <si>
    <t>项目拟对红旗路围埝北侧，B04-B06段全长2100米挡浪墙，南防波堤3700米挡浪墙进行维修，其他路基围埝约2000米。</t>
  </si>
  <si>
    <t>安阳道桥</t>
  </si>
  <si>
    <t>泰达建设</t>
  </si>
  <si>
    <t>中心商务区</t>
  </si>
  <si>
    <t>2012-2023</t>
  </si>
  <si>
    <t>安阳道跨海河大桥工程连接响螺湾商务区和于家堡金融区的重要通道，西连安阳道，东接于新道。安阳道跨海河大桥全长857m，其中桥梁长度633米，主跨220米，通航净高12米。</t>
  </si>
  <si>
    <t>天碱0.37区域内道路工程（5项）</t>
  </si>
  <si>
    <t>天碱区域德榜道一期（旭晨路-旭升路）道路工程；天碱区域德馨道一期（旭清路-大连东道)道路工程；天碱区域旭阳路一期（大连东道-德馨道、德榜道-解放路）道路工程；天碱区域旭晨路（德馨道-旭升路）道路工程；天碱区域旭清路一期(大连东道-德馨道)道路。</t>
  </si>
  <si>
    <t>循河西道、庆河二街、庆河三街</t>
  </si>
  <si>
    <t>新建循河西道、庆河二街、庆河三街工程。道路总长约为851.259米，采用城市支路标准，设计速度为30km/h。雨污管道采用承插口砼管，最小管径400mm，最大管径1200mm。主要建设内容包括道路工程、排水工程、 交通工程、 照明工程、绿化工程及燃气、中水、自来水配套专业工程等。</t>
  </si>
  <si>
    <t>北塘闽江路、漓江北路、柳州东道、支路一新建工程项目</t>
  </si>
  <si>
    <t>产发集团</t>
  </si>
  <si>
    <t>北塘中关村</t>
  </si>
  <si>
    <t>新建道路总长约1762米，总面积约38007平方米，主要建设内容为现状道路及绿化破除、管线切改，及新建道路工程、排水工程、照明工程、交通工程、绿化工程等。</t>
  </si>
  <si>
    <t>供热中心提升改造工程</t>
  </si>
  <si>
    <t>科工园公司</t>
  </si>
  <si>
    <t>现代产业区</t>
  </si>
  <si>
    <t>拆除原有3台锅炉，采购安装50t/h燃气蒸汽锅炉一台，35t/h燃气蒸汽锅炉一台，利旧并采购安装部分附属设备。</t>
  </si>
  <si>
    <t>天保片区太湖路、广达街道路排水新建工程</t>
  </si>
  <si>
    <t>基建中心</t>
  </si>
  <si>
    <t>新建太湖路和广达街。包括道路工程、排水工程、交通工程、照明工程、绿化工程等相关配套工程，共计约401米。</t>
  </si>
  <si>
    <t>第一大街幼儿园项目</t>
  </si>
  <si>
    <t>2022-2023</t>
  </si>
  <si>
    <t>项目位于洞庭路与欣园北街交界口，西侧为爱琴海购物公园，东侧为格调林泉小区、南侧为开发区五金城，北侧为空地。用地面积约6800平方米，总建筑面积约5600平方米，地上3层，共设置15个班，项目建成后可满足450名幼儿入园的需求。</t>
  </si>
  <si>
    <t>区域重点点位交通设施完善工程</t>
  </si>
  <si>
    <t>东区、西区、滨海—中关村等区域22个路口交通设施完善工程</t>
  </si>
  <si>
    <t>2021年天津经济技术开发区防汛设施提升改造工程</t>
  </si>
  <si>
    <t>建交局</t>
  </si>
  <si>
    <t>建设地点为区域内市政泵站庭院内，主要涉及开发区东区，滨海-中关村和现代产业园区。对东区、滨海-中关村、现代产业区泵站内设施更换安装。</t>
  </si>
  <si>
    <t>2019年燃气安全专项资金项目</t>
  </si>
  <si>
    <t>泰达燃气</t>
  </si>
  <si>
    <t>2019燃气安全专项资金项目主要针对部分燃气管道设施老化、后期巡查维护困难等问题，拟开展燃气管道钢护转换修复、老旧管道阀门更换、燃气专用隐形井盖更换、加装调压设施压力远传装置等。</t>
  </si>
  <si>
    <t>财政预算、自筹资金</t>
  </si>
  <si>
    <t>西区东南组团凯莱英及瑞博周边道路工程</t>
  </si>
  <si>
    <t>新建规划三十六路、规划五十一路道路工程、排水工程、通信工程、照明工程和交通工程，新建规划三十七路排水工程。</t>
  </si>
  <si>
    <t>西区小镇周边道路项目（一期）</t>
  </si>
  <si>
    <t>新建创达路，绿廊东街，古泰街、云泰街、洲泰街、诚达路等6条道路，道路、排水、照明、交通工程、道路绿化、综合管网工程，道路总长度约2710米。</t>
  </si>
  <si>
    <t>冬旭路及重点点位交通设施完善项目</t>
  </si>
  <si>
    <t>冬旭路与北大街、港城大道交口增加信号灯、电子警察、信号协调机以及全线标志标牌</t>
  </si>
  <si>
    <t>汉港公路（港城大道至中南五街）工程</t>
  </si>
  <si>
    <t>2023-2026</t>
  </si>
  <si>
    <t>汉港公路主线、北大街菱形立交、京津唐高速组合式立交、军粮城收费站、排水泵站一座，道路长度2800米</t>
  </si>
  <si>
    <t>南港工业区泰润二道（新石化大道-安盛路）道路工程</t>
  </si>
  <si>
    <t>道路全长约2.8公里，道路红线30米，车行道16米双向四车道，建设人行道和道路两侧绿化，以及市政排水工程、交通工程、桥梁工程</t>
  </si>
  <si>
    <t>港云路（南港四街-南港六街）道路工程</t>
  </si>
  <si>
    <t>新建道路851.545m，包括道路工程、排水工程、交通工程、照明工程。</t>
  </si>
  <si>
    <t>乙烯雨水外排管线工程</t>
  </si>
  <si>
    <t>新建两个4000mm*3000mm乙烯配套出水方涵，总长度约1340m，新建防潮闸井1座、压力检查井1座</t>
  </si>
  <si>
    <t>北燃110kV供电线路</t>
  </si>
  <si>
    <t>1、新建千米桥110kV出线电缆1回，长度5km；2、新建110kV出线电缆0.5km；3、切改牵引站线路，新建110kV出线电缆0.45km；4、新建腾飞路110kV出线电缆1回，长度0.4km；5、新建单塔4回线路，长度2.5km；6、新建110kV出线电缆1km；</t>
  </si>
  <si>
    <t>天津南港工业区岸线生态修复工程—生态廊道试验段工程</t>
  </si>
  <si>
    <t>北侧岸线为红旗路南侧生态廊道试验段，西侧岸线为B03生态廊道试验段，长度均为500米。</t>
  </si>
  <si>
    <t>南港工业区岸线生态修复工程—生态海堤试验段工程</t>
  </si>
  <si>
    <t>建设南生态海堤试验段0.5km。</t>
  </si>
  <si>
    <t>BP项目东侧（BP环形支路-北穿港路）道路排水工程</t>
  </si>
  <si>
    <t>次干路，道路全长0.17km，红线宽40m,道路面积约6000㎡。包括道路工程、照明、交通工程等。</t>
  </si>
  <si>
    <t>BP项目东侧（港北路-BP环形支路）道路排水工程</t>
  </si>
  <si>
    <t>次干路，道路全长0.65km，红线宽40m,道路面积约20000㎡。包括道路工程、照明、交通工程等。</t>
  </si>
  <si>
    <t>南港工业区泰汇道（安永路—安盛路）道路工程</t>
  </si>
  <si>
    <t>新建泰汇道（安永路—安盛路）道路及市政排水。道路长851.545m，道路红线宽度20m，道路等级为城市支路，设计速度30km/h，双向4车道规模</t>
  </si>
  <si>
    <t>南港工业区泰汇道（海港路—泰环道）道路工程</t>
  </si>
  <si>
    <t>新建泰汇道（海港路—泰环道）道路及市政排水。道路长度445m，道路红线宽度20m，道路等级为城市支路，设计速度30km/h，双向4车道规模</t>
  </si>
  <si>
    <t>高铁东区域市政配套工程</t>
  </si>
  <si>
    <t>新建永太路、金曲道、金河道、汇富街、融圣路、融仁路、融智路7条道路及地下人行通道。道路、排水、照明、交通工程、道路绿化、综合管网，共计约2705米。</t>
  </si>
  <si>
    <t>中关村科技园区洞庭北路改造工程</t>
  </si>
  <si>
    <t>新建京津高速辅路至赣州道段道路、赣州道至北塘大街段道路。道路工程、排水工程、交通工程、绿化工程，全长1800米。</t>
  </si>
  <si>
    <t>天碱0.37建材路及其他二期道路排水工程</t>
  </si>
  <si>
    <t>新建建材路、德馨道、德仁道、德榜道、旭清路和旭阳路。道路工程、排水工程、交通工程、电气工程、绿化工程，道路全长约2972m。</t>
  </si>
  <si>
    <t>和煦东街（瑶山路-茗山路）道路排水工程</t>
  </si>
  <si>
    <t>项目位于天津经济技术开发区现代产业区，西起瑶山路，东至茗山路。主要建设内容为按照城市次干路标准新建道路，设计 速度 40km/h,规划红线总宽 25m，同步实施排水工程，施划交通标线，砌筑侧石、收水井、检查井等。</t>
  </si>
  <si>
    <t>栖霞东街跨汉沽盐场排淡沟桥及附属景观工程</t>
  </si>
  <si>
    <t>项目位于现代产业区栖霞东街与汉蔡路交口，新建栖霞东街跨盐场排淡沟桥一座，桥梁总长度73m，宽度24m，工程内容包含桥梁工程及电信光缆、路灯电缆、电力线杆和通信线杆切改等。</t>
  </si>
  <si>
    <t>滨海-中关村水系水质提升工程</t>
  </si>
  <si>
    <t>构建循环系统，设置1座提升泵点以及2座溢流堰。设置1座净水站（规模2.5万m3/d），对水中污染物进行去除。河道杂草进行治理。原位微生物底质与水生态改良。设置底栖生物岛。生态浮岛2处。设置6个喷泉、2个曝气机。采用生物膜曝气集成技术。</t>
  </si>
  <si>
    <t>高铁东幼儿园（前期项目）</t>
  </si>
  <si>
    <t>2022-2024</t>
  </si>
  <si>
    <t>永太路以南，融仁路以东区域。用地面积约4700平方米。总建筑面积约3800平方米，地上3层，共设置12个班，项目建成后可满足360名幼儿入园的需求。</t>
  </si>
  <si>
    <t>西山路（彩云东街—和煦东街）道路排水工程</t>
  </si>
  <si>
    <t>新建西山路（彩云东街—和煦东街）。永太路以南，融仁路以东区域。道路工程和排水工程，道路长度约409米。</t>
  </si>
  <si>
    <t>现代产业区东风南路与生态城玉砂道连通桥工程</t>
  </si>
  <si>
    <t>长虹东街以南，彩环路以北，东风南路。道路工程、交通工程、桥梁工程、照明工程及管线切改工程。其中道路改造面积约 25703 ㎡，新建主线桥梁面积约 13254 ㎡，新建人行桥面积约 520㎡，新建人行桥梯道面积约 383 ㎡，新建水泥混凝土栈桥面积约 1100 ㎡，新建路灯 104座，新建交通工程面积约 1996 ㎡，并对沿线相交或影响管线进行切改。</t>
  </si>
  <si>
    <t>制造业孵化基地一期碧波东街以北工程</t>
  </si>
  <si>
    <t>总用地面积91881.7㎡，新建厂房7栋，综合楼1栋，门卫2栋，室外绿化，围墙及道路工程。总建筑面积68057.72㎡。</t>
  </si>
  <si>
    <t>处理水深海排放工程</t>
  </si>
  <si>
    <t>2023-2025</t>
  </si>
  <si>
    <t>新建DN762达标尾水排海管道约33km。</t>
  </si>
  <si>
    <t>国家合成生物技术创新中心核心研发基地项目</t>
  </si>
  <si>
    <t>天津临港投资开发有限公司</t>
  </si>
  <si>
    <t>保税区空港区域</t>
  </si>
  <si>
    <t>用地面积84000.7平方米，总建筑面积为177064平方米，其中地上建筑面积126001平方米，地下一层建筑面积51063平方米。建设内容包含：A区为研发实验区，B区为综合管理区，C区为创新孵化区，D区为配套服务区。</t>
  </si>
  <si>
    <t>天津医科大学总医院空港医院二期</t>
  </si>
  <si>
    <t>天津港保税区建设服务中心</t>
  </si>
  <si>
    <t>2021-2025</t>
  </si>
  <si>
    <t>总建筑面积87341平方米，包括住院楼建筑面积35960平方米，医技楼6681平方米，地下主要布置功能用房、设备用房、停车库及人防，建筑面积44700平方米，二期床位1000张。子项空港医院-空港湖滨社区卫生服务中心迁址扩建项目：规模介于一级和二级医院之间，建筑面积3500-4000平米，位于拢翠路社区中心</t>
  </si>
  <si>
    <t>天津港保税区临港医院项目</t>
  </si>
  <si>
    <t>保税区临港区域</t>
  </si>
  <si>
    <t>规模为二级以上综合医院，床位500张以下，占地面积约5.75公顷。子项目临港社区卫生服务中心：规模介于一级、二级之间的医疗机构。面积在5000-6000平米，设病床20张，人员编制不少于66名。</t>
  </si>
  <si>
    <t>天津滨海航空产业区（八平方）基础设施建设项目</t>
  </si>
  <si>
    <t>天津天保置业有限公司</t>
  </si>
  <si>
    <t>2020-2023</t>
  </si>
  <si>
    <t>实施道路8条，涉及道路总长度15199米；新建桥梁3座，同步实施随路交通设施、路灯照明、雨污水管线及隔离带绿化等附属工程；新建雨水调蓄泵站1座，雨水调蓄池2座；新挖河道长度3.38公里（含节制闸1座）；新建道路红线外绿化58.25万平方米。</t>
  </si>
  <si>
    <t>保税区临港公共岸线生态修复治理项目</t>
  </si>
  <si>
    <t>2020-2025</t>
  </si>
  <si>
    <t>包括津晋高速延长线景观工程、中港池北部岸线生态修复治理二期工程、新建道路及区域交通设施完善工程等</t>
  </si>
  <si>
    <t>天津空港经济区产城融合示范区建设项目</t>
  </si>
  <si>
    <t>项目主要包括市政基础设施工程、雨水泵站（含调蓄池）工程、河道及景观绿化工程、环河生态补水泵点、空港道路交通设施工程、城市绿廊一期调整工程及公交首末站等工程。</t>
  </si>
  <si>
    <t>空港东七道学校项目</t>
  </si>
  <si>
    <t>建一所九年一贯制学校，共设54个班，总用地面积34500平米，总建筑面积40243平米，其中地上建筑面积36043平米，包括教学楼（含行政楼、初中部及报告厅、小学部及报告厅）、食堂、风雨操场及门卫等；地下建筑面积4200平米，主要为停车库及设备用房。同步配套建设室外运动场地、看台、围墙、大门、道路、绿化、综合管网等室外工程。项目容积率1.04，建筑密度35%，绿地率35%。</t>
  </si>
  <si>
    <t>天津航空产业区八平方电力排管工程</t>
  </si>
  <si>
    <t>新建各类型电力排管9.78千米，其中8+2孔10kV排管2.24千米，21+2孔10kV排管5.95千米，21+2孔110kV排管1.13千米，24+3孔110kV排管0.46千米，同步新建电缆工井101座。</t>
  </si>
  <si>
    <t>航空产业区八平方环东干道四（环东干道五-环东干道六）道路工程</t>
  </si>
  <si>
    <t>新建道路长度716米，红线宽度30米，车行道面积15620平方米，新建人行道绿化面积870平方米，种植行道树232株</t>
  </si>
  <si>
    <t>航空产业区八平方环东干道五（津北路-环东干道四）道路工程</t>
  </si>
  <si>
    <t>新建道路长度522米，红线宽度50米，车行道面积900平方米，新建人行道及中央分隔带绿化面积9094平方米，种植行道树146株</t>
  </si>
  <si>
    <t>空港四幼</t>
  </si>
  <si>
    <t>用地面积约5129平米，建筑面积约5470平米，设计规模12个班，360个学位。</t>
  </si>
  <si>
    <t>空港经济区第五幼儿园项目</t>
  </si>
  <si>
    <t>项目拟建一所18个标准班的幼儿园，每班28人，满足504人学前教育需求，建设内容包括综合楼一座，同步配建室外活动场地、道路、绿化、综合管网、围墙、大门等室外工程。项目总用地面积6800平米，总建筑面积7260平米，地上建筑面积6800平米，地下建筑面积460平米，主要为消防泵站、消防水池及设备用房。</t>
  </si>
  <si>
    <t>津北公路（驯海路-旭阳路）改建工程</t>
  </si>
  <si>
    <t>2021-2024</t>
  </si>
  <si>
    <t>津北路（驯海路-旭阳路）拓宽改造为双向四车道，红线宽度60米，全长6.28km。</t>
  </si>
  <si>
    <t>环东干道九
（环东干道七-津北路）</t>
  </si>
  <si>
    <t>全长2375米，红线宽度30米，车行道面积52250平方米</t>
  </si>
  <si>
    <t>空客A320总装线拓展至A321改造工程</t>
  </si>
  <si>
    <t>后装机库下新建管廊、轨道、地井；管廊内设置液压系统设备分站一个和高闪点燃油系统一套；原管廊内管线切改；新管廊内管线敷设；喷漆机库内飞机起落架附近地坑加固，满足A321使用要求；总装机库内标识、地井、轨道等调整，满足A321使用要求。</t>
  </si>
  <si>
    <t>天津临港综合保税区基础设施及产业配套一期工程</t>
  </si>
  <si>
    <t>天津临港综合保税投资发展有限公司</t>
  </si>
  <si>
    <t>包括基础设施工程（改造道路、河道绿化）、场地处理工程、海关监管设施建设工程、海关查验区建设工程及产业配套设施建设等工程。其中，改造2条道路1075米及修建道路配套工程；土方回填72万方；新建围网8558米、巡线路7686米，电力及通讯管道9268米、卡口5处、信息化及监控设施、监管仓库3000平米、办公用房2000平米及配套工程；配套仓库11.86万平米及堆场2.97万平米。</t>
  </si>
  <si>
    <t>空港体育公园</t>
  </si>
  <si>
    <t>建设具有常规球类（含篮球场、足球场、乒乓球场、羽毛球场、网球场、多功能运动场地等）、健身步道类、广场与器械类（含健身广场、室外健身器械场地等）、儿童活动设施类（秋千、平衡木、攀爬类设施、浅水池、沙坑等）等功能的体育公园。绿化率不低于65%，具有应急避难场所功能。</t>
  </si>
  <si>
    <t>航空物流区道路及排水完善工程一</t>
  </si>
  <si>
    <t>广良道、广远道、广成道道路、绿化及排水工程。航空物流区圆通、中外运企业红线外周边绿化补建工程补建区内圆通、中外运企业周边背景林绿化约11000平米。</t>
  </si>
  <si>
    <t>海洋科技园宁海路小学</t>
  </si>
  <si>
    <t>天津滨海高新区资产管理有限公司</t>
  </si>
  <si>
    <t>海洋科技园</t>
  </si>
  <si>
    <t>2020.4-2022.12</t>
  </si>
  <si>
    <t>总建筑面积18970平方米，项目主要建设内容包括普通教室、专业教室、综合办公、风雨操场、食堂、连廊及多功能厅、门卫、地下车库及设备用房、地下人防设施、室外运动场等</t>
  </si>
  <si>
    <t>海洋科技园海缘东路幼儿园</t>
  </si>
  <si>
    <t>2020.12-2022.12</t>
  </si>
  <si>
    <t>项目用地面积约5400平方米，总建筑面积约6200平方米，建设内容主要包括班级活动单元、综合活动室、办公室、保健观察室、晨检接待厅以及附属用房等。</t>
  </si>
  <si>
    <t>渤龙湖科技园高新二路消防站</t>
  </si>
  <si>
    <t>渤龙湖科技园</t>
  </si>
  <si>
    <t>2020.12-2023.6</t>
  </si>
  <si>
    <t>占地面积约8200平方米，建设内容包括综合用房、训练基地、战勤保障大队、公寓房及设施</t>
  </si>
  <si>
    <t>天津滨海高新区华苑教育园</t>
  </si>
  <si>
    <t>天津华苑置业有限公司</t>
  </si>
  <si>
    <t>华苑科技园（环外）</t>
  </si>
  <si>
    <t>2020.12-2023.12</t>
  </si>
  <si>
    <t>项目定位为十二年制学校，主要包括综合教学楼、办公楼、风雨操场及其他辅助用房等。占地面积4.66万平米，总建筑面积约5.5万平米。</t>
  </si>
  <si>
    <t>天津滨海高新区客车桥厂地块配套幼儿园</t>
  </si>
  <si>
    <t>天津海泰建设开发有限公司</t>
  </si>
  <si>
    <t>项目占地面积5400平方米，项目设置12个班级，主要建设内容包括班级活动单元、综合活动室、办公室、保健观察室以及其他附属用房。</t>
  </si>
  <si>
    <t>海洋科技园滨水景观绿化工程</t>
  </si>
  <si>
    <t>天津市海洋高新技术开发有限公司</t>
  </si>
  <si>
    <t>2021.9-2022.12</t>
  </si>
  <si>
    <t>本工程包含两个地块。1号地块东临中建滨海一号西侧围墙、西至新河干渠、南至滨宇道、北至威海路，新建绿化面积约2万平方米；2号地块东临金海湖、西至规划地块、北接金海湖北侧现状绿化、南至云山道, 绿化提升面积约1.8万平方米，新建绿化面积约4.6万平方米，共6.4万平米。</t>
  </si>
  <si>
    <t>滨海科技园外排泵站</t>
  </si>
  <si>
    <t>2021.6-2023.6</t>
  </si>
  <si>
    <t>泵站规模20立方米/秒，占地面积4000平方米</t>
  </si>
  <si>
    <t>规划支路一道路排水及市政配套工程</t>
  </si>
  <si>
    <t>华苑产业区</t>
  </si>
  <si>
    <t>2021.11-2022.9</t>
  </si>
  <si>
    <t>道路长度250米，红线宽度16米</t>
  </si>
  <si>
    <t>海泰华科二路道路排水及市政配套工程</t>
  </si>
  <si>
    <t>南北段道路长度560米，红线宽度16米</t>
  </si>
  <si>
    <t>规划支路二道路排水及市政配套工程</t>
  </si>
  <si>
    <t>2022.4-2022.12</t>
  </si>
  <si>
    <t>道路长度510米，红线宽度16米</t>
  </si>
  <si>
    <t>海洋科技园农垦地块配套市政道路</t>
  </si>
  <si>
    <t>为农垦地块内项目落地及时完善市政基础设施，加快推进海慈路、珍祥道等路网建设。道路总长度约2公里。</t>
  </si>
  <si>
    <t>国家网络信息安全产品和服务产业集群承载区—高新区电子芯片研发平台基础设施</t>
  </si>
  <si>
    <t>2021.10-2023.10</t>
  </si>
  <si>
    <t>建设内容包括新建工艺试验净化楼，建筑面积14770.00平方米；工艺实验综合楼，地上建筑面积13550.00平方米，地下建筑面积4000.00平方米；化学用品贮存库房，建筑面积300.00平方米；动力站，地上建筑面积1650.00平方米，地下建筑面积1300平方米；门卫，建筑面积60.00平方米及室外配套工程。</t>
  </si>
  <si>
    <t>滨海高新区生物医药及智能制造产业园</t>
  </si>
  <si>
    <t>天津泽通产业园发展有限公司</t>
  </si>
  <si>
    <t>2020.6-2023.1</t>
  </si>
  <si>
    <t>包括智能制造标准厂房项目、生物医药标准厂房项目以及土地整理等工程。其中：智能制造标准厂房规划可用地面积61900平方米，建筑面积92850平方米。生物医药标准厂房规划可用地面积67300平方米，建筑面积100950平方米。整理地块：土地整理面积124000平方米（186亩），同步实施配套道路、电力、电信、给水、排水、供热、燃气等市政工程。</t>
  </si>
  <si>
    <t>国家网络信息安全产品和服务产业集群承载区—高新区网络安全产业基础设施</t>
  </si>
  <si>
    <t>天津海明置业有限公司</t>
  </si>
  <si>
    <t>2021.5-2024.12</t>
  </si>
  <si>
    <t>总用地面积38375.5平方米，建筑面积147938平方米。建设内容主要包括网络安全科技研发楼宇、总部基地服务楼宇、配套商务服务设施、地下车库、园区道路及景观绿化</t>
  </si>
  <si>
    <t>国家自主创新示范区数字经济产业孵化平台基础设施</t>
  </si>
  <si>
    <t>华苑科技园</t>
  </si>
  <si>
    <t>项目总用地面积22266.00平方米，总建筑面积46250.00平方米。新建1#科研楼，地上3层，建筑面积9000.00平方米；新建2#科研楼，地上7层，地上建筑面积26000.00平方米；新建地库，地下1层（含1#、2#楼地库），建筑面积11250.00平方米；并同步实施室外配套工程。</t>
  </si>
  <si>
    <t>京津冀协同发展新动能引育创新平台基础设施项目</t>
  </si>
  <si>
    <t>2021.5-2024.6</t>
  </si>
  <si>
    <t>占地面积约18126平方米，建筑面积约12万平方米，预计投资额约170000万元。该项目将实现整体运营，整合资源打造集互联网企业，电子商务、软件开发平台等多领域的智能化企业孵化基地。</t>
  </si>
  <si>
    <t>国家自主创新示范区—智芯港•滨海创新创业平台基础设施</t>
  </si>
  <si>
    <t>2020.8-2024.7</t>
  </si>
  <si>
    <t>总用地面积33.00万平方米，总建筑面积38.16万平方米。建设内容包括提升改造试验孵化中心及试验孵化中心配套设施23.00万平方米，新建试验孵化中心及试验孵化中心配套设施15.16万平方米，同步实施园区周边基础设施建设。</t>
  </si>
  <si>
    <t>国家自主创新示范区航天产业智能创新平台新型基础设施</t>
  </si>
  <si>
    <t>2021.5-2024.7</t>
  </si>
  <si>
    <t>新建2栋专用孵化中心，地上1层，建筑面积17600.00平方米；新建2栋通用孵化中心，地上4层，建筑面积45500.00平方米；新建1栋科研试验中心，地上5层，建筑面积11100.00平方米；并同步实施室外配套工程。</t>
  </si>
  <si>
    <t>高新区科技展示中心</t>
  </si>
  <si>
    <t>天津海盛置业有限公司</t>
  </si>
  <si>
    <t>2019.11-2023.3</t>
  </si>
  <si>
    <t>本项目拟建工程为商业建筑，项目占地35000平米，建设规模约为76500平方米，其中地上三层，建筑面积约为49000平方米，地下一层，建筑面积约为27500平方米。</t>
  </si>
  <si>
    <t>渤龙湖片区保障性租赁住房项目</t>
  </si>
  <si>
    <t>天津滨海思纳投资有限公司</t>
  </si>
  <si>
    <t>2022.7-2025.6</t>
  </si>
  <si>
    <t>对滨海高新区渤龙湖科技园内现有闲置建筑提升改造为保障性租赁住房，总建筑面积约6.15万平方米。拟对渤龙湖科技园瞰湖湾、总部基地二区、渤龙天地、SOHO公寓等现有建筑进行装修和提升改造为保障性租赁住房，同时对周边基础配套设施进行完善和提升。</t>
  </si>
  <si>
    <t>海洋片区保障性租赁住房项目</t>
  </si>
  <si>
    <t>2022.9-2025.5</t>
  </si>
  <si>
    <t>在滨海高新区海洋科技园建设保障性租赁住房（2025套）及停车等配套设施，总建筑面积约16万平方米。</t>
  </si>
  <si>
    <t>滨海高铁西站周边基础设施提升改造</t>
  </si>
  <si>
    <t>2022.6-2026.12</t>
  </si>
  <si>
    <t>项目位于滨海高铁西周边基础设施涵盖5条道路设施；以及力神项目地块土地款部分。</t>
  </si>
  <si>
    <t>生态城</t>
  </si>
  <si>
    <t>生态城临海新城水域综合治理项目</t>
  </si>
  <si>
    <t>天津生态城泰达海洋技术开发有限公司</t>
  </si>
  <si>
    <t>临海新城28平方公里区域生态环境保护和修复治理工程，主要包括：临海新城水系连通；护岸建设；北堤联络段改造及水闸、船闸建设；北堤防潮工程建设；“康乐岛、颐乐岛”土地整理和基础设施及岛体绿化、景观水系工程。</t>
  </si>
  <si>
    <t>生态城管委会</t>
  </si>
  <si>
    <t>生态城生物医药产业园</t>
  </si>
  <si>
    <t>天津生态城产业园发展有限公司</t>
  </si>
  <si>
    <t>项目规划用地面积58666平米，分东西两地块，西侧地块一规划用地面积29256平米，东侧地块二规划面积29410平米，两块用地间被安兴路分开。总建筑面积126500平米，其中地上建筑面积108500平米，地下建筑面积18000平米。主要建设6座研发厂房、6座中试加速器厂房、1座公共试验平台厂房、1座高层配套宿舍楼、地下停车库等主体建筑，同步建设室外道路、景观绿化、室外综合管网等基础设施。</t>
  </si>
  <si>
    <t>海天道(中央大道-景盛路）道路及桥梁工程</t>
  </si>
  <si>
    <t>2018-2023</t>
  </si>
  <si>
    <t>包含0.7公里道路及1.6公里桥梁，考虑综合管廊施工。</t>
  </si>
  <si>
    <t>天津市滨海新区妇女儿童医院生态城院区工程</t>
  </si>
  <si>
    <t>天津生态城国有资产经营管理有限公司</t>
  </si>
  <si>
    <t>新建一所三级妇产专科医院妇产科标准、三级综合医院儿科标准的妇女儿童医院，总建筑面积55000平方米（其中地下建筑面积15000平方米），建设床位500张。新建医院包括门急诊部、医技部、住院部、保健中心、科研信息中心、后勤中心及配套设施等。</t>
  </si>
  <si>
    <t>北岛二期道路工程</t>
  </si>
  <si>
    <t>中新天津生态城投资开发有限公司</t>
  </si>
  <si>
    <t>道路总长约9km，包含盛一街（中滨大道至泰四路）中海大道（泰五路至盛三街）泰四路（中泰大道-盛三街）盛二街（中滨大道-故道河）通水五路（中海大道-泰四路）通水六路（通水五路-泰四路）中泰大道（泰四路-故道河），主要含道路、雨水、污水、再生水、照明、智能交通预埋、交通设施等工程</t>
  </si>
  <si>
    <t>北岛一期道路工程</t>
  </si>
  <si>
    <t>道路总长约8km，包含中生大道（泰四路-泰五路）泰四路（中生大道-中海大道）泰五路（中滨大道-中海大道）中海大道（泰四路-泰五路）泰五路（中海大道-通水五街）泰五路（通水五街-中泰大道）泰五路（中泰大道-盛一街）泰五路（盛一街-盛二街）泰五路（盛二街-盛三街）中泰大道（生态谷-泰四路）等，实施道路、雨水、污水、再生水、照明、智能交通预埋、交通设施等工程。</t>
  </si>
  <si>
    <t>南堤滨海步道</t>
  </si>
  <si>
    <t>面积46万平方米滨海步道及防潮堤建设。</t>
  </si>
  <si>
    <t>33#地块小学</t>
  </si>
  <si>
    <t>建设建筑面积约2.8万平米的小学。</t>
  </si>
  <si>
    <t>智能交通系统</t>
  </si>
  <si>
    <t>2020-2021</t>
  </si>
  <si>
    <t>新建4条道路交通设施及完善临海新城区域内道路交通工程。内容包含照明工程、交通信号灯、交通标示、箱式变电站、交通标线等内容。</t>
  </si>
  <si>
    <t>汉北路绿廊景观工程</t>
  </si>
  <si>
    <t>天津滨海旅游区公用事业发展有限公司</t>
  </si>
  <si>
    <t>绿化种植土工程、河道水体景观工程、景观场地、杂土工程、给排水工程、污水管线切改工程、电力管线切改工程、市政能源管线切改工工程、配套设施及管理用房等</t>
  </si>
  <si>
    <t>可再生能源循环利用工程</t>
  </si>
  <si>
    <t>天津生态城水务投资建设有限公司</t>
  </si>
  <si>
    <t>一期新建可再生能源循环利用处理厂一座，主要建设厨余垃圾、餐饮垃圾、污水处理厂污泥处理系统及相关配套设施等；二期主要建设垃圾资源化分类中心及绿化垃圾处理中心及相关配套设施等（含土地成本3000万）</t>
  </si>
  <si>
    <t>彩辰道绿廊景观工程</t>
  </si>
  <si>
    <t>中央大道西侧（汉蔡路-第二启动器），彩辰道绿化，20万平米</t>
  </si>
  <si>
    <t>碧桂园地块小学</t>
  </si>
  <si>
    <t>二号雨水泵站管道联通及永盛路东半幅道路和红线内绿化工程</t>
  </si>
  <si>
    <t>旭道（庄盛路-永盛路）、永盛路（海旭道-2号雨水泵站）雨水联通管线，东半幅道路长度约1087米，红线内绿化1.5m行道树，建设规模约15000平米。</t>
  </si>
  <si>
    <t>50#地块中学</t>
  </si>
  <si>
    <t>北部区域综合管廊一期工程</t>
  </si>
  <si>
    <t>2017-2023</t>
  </si>
  <si>
    <t>嘉顺道（彩环路-渔航路）、渔泽路（嘉顺道-航海道），总长约4600米</t>
  </si>
  <si>
    <t>2号雨水泵站工程</t>
  </si>
  <si>
    <t>天津泰达海洋开发有限公司</t>
  </si>
  <si>
    <t>2号雨水泵站位于滨海旅游区临海新城南部片区，设计流量为16m3/s，泵站规划占地面积4225平米。</t>
  </si>
  <si>
    <t>北部片区雨水、污水、外排合建泵站</t>
  </si>
  <si>
    <t>污水0.6m3/s，雨水30.1m3/s，外排10m3/s，占地约1万平米</t>
  </si>
  <si>
    <t>海天道管线桥工程</t>
  </si>
  <si>
    <t>本工程全长约942米，宽约10米，高约2米，起于海堤巡检路，终点位于规划景盛路，建设于海天道两幅桥中间位置，管廊桥包含管线有DN800给水管、DN800再生水管、DN1200污水管、110kv电力及通信管线。</t>
  </si>
  <si>
    <t>海旭道桥梁工程</t>
  </si>
  <si>
    <t>中新友好景观工程</t>
  </si>
  <si>
    <t>天津生态城投资开发有限公司</t>
  </si>
  <si>
    <t>2016-2023</t>
  </si>
  <si>
    <t>景观工程总占地面积约104.5万平方米，其中陆地景观占地面积约41.7万平方米；水岸景观占地面积约62.8万平方米，位于故道河37#地块向北至芦花庄园桥北的现状围堰南边界，沿河岸线长约2100米。</t>
  </si>
  <si>
    <t>故道河北段清淤工程</t>
  </si>
  <si>
    <t>故道河，芦花庄园桥北侧围堰至中生大道，河道长约6000米，现状河道清淤面积约175万平方米。</t>
  </si>
  <si>
    <t>57#地块幼儿园</t>
  </si>
  <si>
    <t>占地6000平方米，建筑面积约8000平方米。</t>
  </si>
  <si>
    <t>中福中加地块第二幼儿园</t>
  </si>
  <si>
    <t>新源中心工业游工程</t>
  </si>
  <si>
    <t>建筑主体采用轻钢结构，建筑面积约8500㎡（入口景观塔、廊道及出口蝶形展厅），含部分景观提升。</t>
  </si>
  <si>
    <t>30#地块幼儿园</t>
  </si>
  <si>
    <t>2019-2023</t>
  </si>
  <si>
    <t>北岛生态谷（中泰大道至故道）</t>
  </si>
  <si>
    <t>天津生态城市政景观有限公司</t>
  </si>
  <si>
    <t>北岛生态谷，中泰大道至故道河，绿化占地面积约7万平方米。</t>
  </si>
  <si>
    <t>南湾景观绿化</t>
  </si>
  <si>
    <t>2015-2023</t>
  </si>
  <si>
    <t>岸北侧约12万平米，岸南侧约18万平米，南侧包括海博馆东西侧绿化带。</t>
  </si>
  <si>
    <t>合作区及渔港区信号灯及电子警察一期工程</t>
  </si>
  <si>
    <t>在合作区域、渔港区域内建设5个路口信号灯、60个路口电子警察、数据采集及相关系统平台扩容、基础配套等</t>
  </si>
  <si>
    <t>北疆电厂淡化海水配套泵站及配套管网（一期）</t>
  </si>
  <si>
    <t>建设淡化海水配套泵站一座及配套进出水管线，占地面积约18000平方米（总投资不含土地成本费用）</t>
  </si>
  <si>
    <t>动漫园小学、幼儿园</t>
  </si>
  <si>
    <t>蓟运河故道北延段三期景观工程（吟风林至中泰大道）</t>
  </si>
  <si>
    <t>吟风林（92b南边界）至中泰大道（东），绿化面积约10.56万平方米。</t>
  </si>
  <si>
    <t>蓟运河故道北延段四期景观工程（中泰大道至中生大道）</t>
  </si>
  <si>
    <t>中泰大道（西）至中生大道（东），绿化面积约17万平方米。</t>
  </si>
  <si>
    <t>临海新城中学</t>
  </si>
  <si>
    <t>生态城新源中心工业游湿地工程</t>
  </si>
  <si>
    <t>工业游蝶形展厅配套湿地打造约24000平米。</t>
  </si>
  <si>
    <t>生态城起步区现有架空线杆迁移工程</t>
  </si>
  <si>
    <t>工程位于生态城起步区内的畅23、畅53、畅34、畅64、航32架空线路改电缆入地，满足起步区规划及建设要求，解决外力破坏、树线矛盾、恶劣天气带来的雷击断线等对电网实际运行带来的故障发生率，提供居民用电可靠性，满足生态城城市规划要求。</t>
  </si>
  <si>
    <t>中新天津生态城生态岛片区地块初期雨水收集处理工程</t>
  </si>
  <si>
    <t>生态岛片区，初期雨水收集及处理，拟设置雨水处理净化设备。</t>
  </si>
  <si>
    <t>旅游区域北部水系连通及排海项目二期工程</t>
  </si>
  <si>
    <t>天津滨海旅游区基础设施建设有限公司</t>
  </si>
  <si>
    <t>渔航路（玉砂道-元宝湖）西侧水系及汉北路、彩环路、中央大道各涵闸节点）</t>
  </si>
  <si>
    <t>渔家路（玉砂道-嘉顺道）、渔帆路（玉砂道-嘉顺道）、嘉祥道（渔家路-渔泽路）道路排水及红线内外绿化工程</t>
  </si>
  <si>
    <t>渔家路（玉砂道-嘉顺道）、渔帆路（玉砂道-嘉顺道）、嘉祥道（渔家路-渔泽路）道路排水及红线内外绿化工程，道路长度约3035米，路面面积7.07万平米。</t>
  </si>
  <si>
    <t>静湖北路拓宽工程</t>
  </si>
  <si>
    <t>静湖北路改造长度约200米，新建辅道长度约340米，绿化拆除恢复约6500平米，拆改电力线路约500米，拆改雨水、污水、再生水、给水、热力、通信及照明、智能交通</t>
  </si>
  <si>
    <t>安明路社区中心（公益性）</t>
  </si>
  <si>
    <t>宝龙社区中心</t>
  </si>
  <si>
    <t>渔帆路（航华道-玉砂道）、渔家路（航华道-玉砂道）、航华道（渔家路-渔泽路）道路排水及红线内外绿化工程</t>
  </si>
  <si>
    <t>渔帆路（航华道-玉砂道）、渔家路（航华道-玉砂道）、航华道（渔家路-渔泽路）道路等三条道路，道路宽度22m，总长度约1800m，道路面积约39600平米。</t>
  </si>
  <si>
    <t>中新友好景观温室工程</t>
  </si>
  <si>
    <t>2018-2025</t>
  </si>
  <si>
    <t>本工程总占地面积约38270.1平方米，建筑面积约2.6万平方米，共包括五个场馆和配套用房等工程。</t>
  </si>
  <si>
    <t>东疆东部沿海岸线基础设施环境提升生态修复工程</t>
  </si>
  <si>
    <t>生态环境和城市管理局</t>
  </si>
  <si>
    <t>东疆东部长度约1.8公里沿海岸线及与观澜路之间约20万平方米的区域。以新港八号路开始为起点，往南至重庆道。</t>
  </si>
  <si>
    <t>2019.7-2021.5</t>
  </si>
  <si>
    <t>占地面积约20万平方米，其中包含3个与城市相连的主要节点景观：北侧入口广场、城市沙滩广场、节庆广场。两条特色滨海景观带：赶海拾贝、滨海长廊。</t>
  </si>
  <si>
    <t>东疆保税港区生态环境和城市管理局</t>
  </si>
  <si>
    <t>国家租赁•新金融展示中心</t>
  </si>
  <si>
    <t>天津东疆保税港区管理委员会办公室</t>
  </si>
  <si>
    <t>天津东疆保税港区鄂尔多斯路599号商务中心</t>
  </si>
  <si>
    <t>2020.10-2021.4</t>
  </si>
  <si>
    <t xml:space="preserve"> 租用商务中心B1-3办公楼，装修成新金融展示中心，装修面积1139.47平方米。</t>
  </si>
  <si>
    <t>东疆保税港区管理委员会办公室</t>
  </si>
  <si>
    <t>利用空闲用地完善停车配套项目</t>
  </si>
  <si>
    <t>伊川道以北和观澜路以东、陕西道南北两测，共三块地块</t>
  </si>
  <si>
    <t>2020.10--2021.4</t>
  </si>
  <si>
    <t>占地面积约119283平方米，预计建成停车位3600</t>
  </si>
  <si>
    <t>天津东疆保税港区海绵城市设施建设项目</t>
  </si>
  <si>
    <t>天津东疆保税港区规划国土和建设管理局</t>
  </si>
  <si>
    <t>东疆港区</t>
  </si>
  <si>
    <t>2019.11-2020.12</t>
  </si>
  <si>
    <t>对现状物流区，集中绿地、中央绿地和东疆港建设开发纪念公园四处进行海绵城市设施建设工作</t>
  </si>
  <si>
    <t>东疆保税港区规划国土和建设管理局</t>
  </si>
  <si>
    <t>东疆智慧平安社区建设项目</t>
  </si>
  <si>
    <t>2021.7-2021.11</t>
  </si>
  <si>
    <t>本项目包括5个小区前端建设，采用无感知对接模式，前端建设包括出入口人员车辆管控，共计新建人脸识别摄像机、车辆识别摄像机、智能分析网关等。</t>
  </si>
  <si>
    <t>东疆保税港区管理委员会</t>
  </si>
  <si>
    <t>智慧东疆建设项目</t>
  </si>
  <si>
    <t>围绕“以服务产业为立足点，进一步提升现代化产业服务能力”“以人民为中心，构建宜居、宜业、宜旅，港产城融合的智慧社会治理体系”“以集中共享、开放协同为目标，打造智能高效、便商亲民的现代化政务协同体系”三大方向，统筹规划智慧东疆建设的总体部署，探索出一条政府服务更高效、产业赋能更优质、生活服务更便捷、城市治理更精细、风险防控更智慧的智慧东疆建设路径。</t>
  </si>
  <si>
    <t>东疆保税港区亲海公园设施提升改造项目</t>
  </si>
  <si>
    <t>天津东疆保税港区生态环境和城市管理局</t>
  </si>
  <si>
    <t>为更好满足游客游玩体验，计划对东疆亲海公园进行综合提升改造，对沿海区域进行封闭限流安全保障措施，对公厕等公用设施进行建设，对景观配套进行完善。</t>
  </si>
  <si>
    <t>天津东疆港区一号消防站及附属二级指挥中心</t>
  </si>
  <si>
    <t>东疆保税港区应急管理局</t>
  </si>
  <si>
    <t>项目预计建设地上三层地下一层的消防站及附属指挥中心，总面积约为11500平方米</t>
  </si>
  <si>
    <t>中交C谷8号楼装修项目</t>
  </si>
  <si>
    <t>铭海中心项目8号楼4-6层</t>
  </si>
  <si>
    <t>铭海中心项目8号楼4-6层建筑面积1706.48平方米，现状为毛坯，按入驻部门需求进行装修并配齐入驻办公所需的家具设备。</t>
  </si>
  <si>
    <t>东疆港区主要道路维修提升项目</t>
  </si>
  <si>
    <t>待定</t>
  </si>
  <si>
    <t>对东疆港区亚洲路、八号路、美洲路等辖区主要通道进行大修提升，改善道路通行环境，缓解道路常年维修现状，总面积约38万平方米。</t>
  </si>
  <si>
    <t>天津东疆港区欧洲路、规划路、西安道及延安道市政绿化工程</t>
  </si>
  <si>
    <t>2023-2024</t>
  </si>
  <si>
    <t>项目共计4条道路周边绿化，其中：延安道西起规划路二，东至欧洲路，道路全长251.92m，绿化宽度5m，该处绿化根据周边项目需求进行迁移补栽；西安道西起规划路二，东至欧洲路，道路全长241.074m，绿化宽度5m；规划路二北起延安道，南至西安道，道路全长为226.076m，绿化宽度5m；欧洲路北起延安道，南至西安道，道路全长为244.96m，绿化宽度20m。</t>
  </si>
  <si>
    <t>欧洲路沿线绿化景观项目</t>
  </si>
  <si>
    <t>欧洲路沿线绿化景观提升改造，长度约2公里，主要是上东湾西侧、凌波轩西侧及欧洲路沿线未完成绿化区域，建设内容包括道路景观、景观节点、街心公园等。</t>
  </si>
  <si>
    <t>八号路以北区域道路沿线绿化项目</t>
  </si>
  <si>
    <t>包括澳洲北路、欧洲路（八号路以北段）主干道路及西藏路等支路两侧绿化。</t>
  </si>
  <si>
    <t>东疆初高中项目</t>
  </si>
  <si>
    <t>2024-2025</t>
  </si>
  <si>
    <t>根据东疆学生升学时间，对接建设东疆初高中的完全中学，满足区域学生入学需求。具体规模可根据实际需求来确定，地块用地面积约5.35万平方米。</t>
  </si>
  <si>
    <t>东疆保税港区社会发展局</t>
  </si>
  <si>
    <t>东疆港区集中供热热源站建设项目</t>
  </si>
  <si>
    <t>根据东疆港区人员导入情况和项目建设情况，推动东疆港区集中供热热源站适时建设。按照区域开发时序，拟先行开展北部热源站建设，总占地面积约9400m2，包括锅炉房、配套管理用房等土建工程，以及供热锅炉、电气设备等安装工程，此外建设配套供热管网约7000米。建成后将为东疆综合配套服务区四川道以北项目集中供热提供稳定热源。</t>
  </si>
  <si>
    <t>东疆港区供水管网提升改造项目</t>
  </si>
  <si>
    <t>开展现有供水管网信息化运行管理提升改造的需求研究和项目实施，主要包括：1、增加节点阀门，减小维修时的影响范围；2、安装在线监测设备，对水压、水质、水量进行在线监测；3、安装听漏仪等测漏设备，及时发现跑冒漏点，减小管网水损。</t>
  </si>
  <si>
    <t>东疆港区地下雨污水管线综合提升改造项目</t>
  </si>
  <si>
    <t>对东疆港区地下雨污水主要管线进行提升改造，不断畅通地下管线通行能力，涉及地下管线约33.45千米，满足防汛应急及污水有效处理需要。</t>
  </si>
  <si>
    <t>亚洲路跨永定新河桥项目</t>
  </si>
  <si>
    <t>在京港高速延长线线位，建设东疆与生态城跨永定新河口跨海大桥。初定以客运为主，初步预估长度约4公里。</t>
  </si>
  <si>
    <t>小王庄镇人民政府</t>
  </si>
</sst>
</file>

<file path=xl/styles.xml><?xml version="1.0" encoding="utf-8"?>
<styleSheet xmlns="http://schemas.openxmlformats.org/spreadsheetml/2006/main">
  <numFmts count="2">
    <numFmt numFmtId="178" formatCode="0_);[Red]\(0\)"/>
    <numFmt numFmtId="179" formatCode="0_ "/>
  </numFmts>
  <fonts count="32">
    <font>
      <sz val="11"/>
      <color indexed="8"/>
      <name val="宋体"/>
      <charset val="134"/>
      <scheme val="minor"/>
    </font>
    <font>
      <sz val="8"/>
      <name val="宋体"/>
      <charset val="134"/>
    </font>
    <font>
      <b/>
      <sz val="8"/>
      <name val="宋体"/>
      <charset val="134"/>
    </font>
    <font>
      <b/>
      <sz val="8"/>
      <name val="宋体"/>
      <charset val="134"/>
      <scheme val="minor"/>
    </font>
    <font>
      <sz val="8"/>
      <name val="宋体"/>
      <charset val="134"/>
      <scheme val="minor"/>
    </font>
    <font>
      <sz val="22"/>
      <name val="宋体"/>
      <charset val="134"/>
    </font>
    <font>
      <sz val="8"/>
      <name val="宋体"/>
      <charset val="134"/>
    </font>
    <font>
      <sz val="7"/>
      <name val="宋体"/>
      <charset val="134"/>
      <scheme val="minor"/>
    </font>
    <font>
      <sz val="8"/>
      <name val="Times New Roman"/>
      <family val="1"/>
    </font>
    <font>
      <sz val="12"/>
      <color indexed="8"/>
      <name val="宋体"/>
      <charset val="134"/>
      <scheme val="minor"/>
    </font>
    <font>
      <sz val="24"/>
      <color indexed="8"/>
      <name val="微软简标宋"/>
      <charset val="134"/>
    </font>
    <font>
      <b/>
      <sz val="12"/>
      <color indexed="8"/>
      <name val="宋体"/>
      <family val="3"/>
      <charset val="134"/>
    </font>
    <font>
      <b/>
      <sz val="11"/>
      <color indexed="8"/>
      <name val="宋体"/>
      <family val="3"/>
      <charset val="134"/>
      <scheme val="minor"/>
    </font>
    <font>
      <b/>
      <sz val="12"/>
      <name val="宋体"/>
      <family val="3"/>
      <charset val="134"/>
    </font>
    <font>
      <b/>
      <sz val="11"/>
      <name val="仿宋"/>
      <family val="3"/>
      <charset val="134"/>
    </font>
    <font>
      <sz val="24"/>
      <color indexed="8"/>
      <name val="宋体"/>
      <family val="3"/>
      <charset val="134"/>
      <scheme val="minor"/>
    </font>
    <font>
      <b/>
      <sz val="14"/>
      <name val="仿宋"/>
      <family val="3"/>
      <charset val="134"/>
    </font>
    <font>
      <sz val="14"/>
      <color indexed="8"/>
      <name val="宋体"/>
      <family val="3"/>
      <charset val="134"/>
      <scheme val="minor"/>
    </font>
    <font>
      <b/>
      <sz val="18"/>
      <name val="宋体"/>
      <family val="3"/>
      <charset val="134"/>
      <scheme val="minor"/>
    </font>
    <font>
      <b/>
      <sz val="11"/>
      <name val="宋体"/>
      <family val="3"/>
      <charset val="134"/>
      <scheme val="minor"/>
    </font>
    <font>
      <sz val="11"/>
      <name val="宋体"/>
      <family val="3"/>
      <charset val="134"/>
      <scheme val="minor"/>
    </font>
    <font>
      <sz val="11"/>
      <color rgb="FFFF0000"/>
      <name val="宋体"/>
      <family val="3"/>
      <charset val="134"/>
      <scheme val="minor"/>
    </font>
    <font>
      <b/>
      <sz val="9"/>
      <name val="宋体"/>
      <family val="3"/>
      <charset val="134"/>
    </font>
    <font>
      <sz val="11"/>
      <color indexed="8"/>
      <name val="宋体"/>
      <family val="3"/>
      <charset val="134"/>
    </font>
    <font>
      <sz val="12"/>
      <color indexed="8"/>
      <name val="宋体"/>
      <family val="3"/>
      <charset val="134"/>
    </font>
    <font>
      <b/>
      <sz val="18"/>
      <color indexed="8"/>
      <name val="楷体_GB2312"/>
      <charset val="134"/>
    </font>
    <font>
      <b/>
      <sz val="16"/>
      <color indexed="8"/>
      <name val="楷体_GB2312"/>
      <charset val="134"/>
    </font>
    <font>
      <sz val="11"/>
      <color theme="1"/>
      <name val="宋体"/>
      <family val="3"/>
      <charset val="134"/>
      <scheme val="minor"/>
    </font>
    <font>
      <sz val="12"/>
      <name val="宋体"/>
      <family val="3"/>
      <charset val="134"/>
    </font>
    <font>
      <sz val="11"/>
      <color indexed="8"/>
      <name val="宋体"/>
      <family val="3"/>
      <charset val="134"/>
      <scheme val="minor"/>
    </font>
    <font>
      <sz val="8"/>
      <name val="宋体"/>
      <family val="3"/>
      <charset val="134"/>
    </font>
    <font>
      <sz val="9"/>
      <name val="宋体"/>
      <family val="3"/>
      <charset val="134"/>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5117038483843"/>
        <bgColor indexed="64"/>
      </patternFill>
    </fill>
    <fill>
      <patternFill patternType="solid">
        <fgColor indexed="9"/>
        <bgColor indexed="64"/>
      </patternFill>
    </fill>
    <fill>
      <patternFill patternType="solid">
        <fgColor theme="6" tint="0.79998168889431442"/>
        <bgColor indexed="64"/>
      </patternFill>
    </fill>
    <fill>
      <patternFill patternType="solid">
        <fgColor rgb="FFCCFFFF"/>
        <bgColor indexed="64"/>
      </patternFill>
    </fill>
    <fill>
      <patternFill patternType="solid">
        <fgColor rgb="FFFFFFFF"/>
        <bgColor indexed="64"/>
      </patternFill>
    </fill>
    <fill>
      <patternFill patternType="solid">
        <fgColor rgb="FF99CC00"/>
        <bgColor indexed="64"/>
      </patternFill>
    </fill>
    <fill>
      <patternFill patternType="solid">
        <fgColor indexed="50"/>
        <bgColor indexed="64"/>
      </patternFill>
    </fill>
    <fill>
      <patternFill patternType="solid">
        <fgColor indexed="27"/>
        <bgColor indexed="64"/>
      </patternFill>
    </fill>
    <fill>
      <patternFill patternType="solid">
        <fgColor theme="7" tint="0.59999389629810485"/>
        <bgColor indexed="64"/>
      </patternFill>
    </fill>
    <fill>
      <patternFill patternType="solid">
        <fgColor indexed="44"/>
        <bgColor indexed="64"/>
      </patternFill>
    </fill>
  </fills>
  <borders count="8">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22">
    <xf numFmtId="0" fontId="0" fillId="0" borderId="0">
      <alignment vertical="center"/>
    </xf>
    <xf numFmtId="0" fontId="29" fillId="0" borderId="0">
      <alignment vertical="center"/>
    </xf>
    <xf numFmtId="0" fontId="27" fillId="0" borderId="0">
      <alignment vertical="center"/>
    </xf>
    <xf numFmtId="0" fontId="23" fillId="0" borderId="0">
      <alignment vertical="center"/>
    </xf>
    <xf numFmtId="0" fontId="28"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7" fillId="0" borderId="0">
      <alignment vertical="center"/>
    </xf>
    <xf numFmtId="0" fontId="29" fillId="0" borderId="0">
      <alignment vertical="center"/>
    </xf>
    <xf numFmtId="0" fontId="23" fillId="13" borderId="0" applyNumberFormat="0" applyBorder="0" applyAlignment="0" applyProtection="0">
      <alignment vertical="center"/>
    </xf>
    <xf numFmtId="0" fontId="28" fillId="0" borderId="0"/>
    <xf numFmtId="0" fontId="23" fillId="0" borderId="0">
      <alignment vertical="center"/>
    </xf>
    <xf numFmtId="0" fontId="23" fillId="0" borderId="0">
      <alignment vertical="center"/>
    </xf>
    <xf numFmtId="0" fontId="23" fillId="13" borderId="0" applyNumberFormat="0" applyBorder="0" applyAlignment="0" applyProtection="0">
      <alignment vertical="center"/>
    </xf>
    <xf numFmtId="0" fontId="23" fillId="0" borderId="0">
      <alignment vertical="center"/>
    </xf>
    <xf numFmtId="0" fontId="28" fillId="0" borderId="0">
      <alignment vertical="center"/>
    </xf>
    <xf numFmtId="0" fontId="23" fillId="0" borderId="0">
      <alignment vertical="center"/>
    </xf>
    <xf numFmtId="0" fontId="27" fillId="0" borderId="0">
      <alignment vertical="center"/>
    </xf>
    <xf numFmtId="0" fontId="28" fillId="0" borderId="0"/>
    <xf numFmtId="0" fontId="27" fillId="0" borderId="0">
      <alignment vertical="center"/>
    </xf>
  </cellStyleXfs>
  <cellXfs count="149">
    <xf numFmtId="0" fontId="0" fillId="0" borderId="0" xfId="0" applyFont="1">
      <alignment vertical="center"/>
    </xf>
    <xf numFmtId="0" fontId="1" fillId="0" borderId="0" xfId="0" applyFont="1" applyBorder="1">
      <alignment vertical="center"/>
    </xf>
    <xf numFmtId="0" fontId="1" fillId="0" borderId="0" xfId="0" applyFont="1">
      <alignment vertical="center"/>
    </xf>
    <xf numFmtId="0" fontId="2" fillId="0" borderId="0" xfId="0" applyFont="1">
      <alignment vertical="center"/>
    </xf>
    <xf numFmtId="0" fontId="1" fillId="2"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2" borderId="0" xfId="0" applyFont="1" applyFill="1">
      <alignment vertical="center"/>
    </xf>
    <xf numFmtId="0" fontId="1"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 fillId="3" borderId="0" xfId="0" applyFont="1" applyFill="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3" borderId="0" xfId="0" applyFont="1" applyFill="1" applyAlignment="1">
      <alignment horizontal="center" vertical="center"/>
    </xf>
    <xf numFmtId="2" fontId="2" fillId="5" borderId="3" xfId="0" applyNumberFormat="1" applyFont="1" applyFill="1" applyBorder="1" applyAlignment="1">
      <alignment horizontal="center" vertical="center" wrapText="1"/>
    </xf>
    <xf numFmtId="2" fontId="2" fillId="6" borderId="3" xfId="0" applyNumberFormat="1"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8" borderId="3" xfId="0" applyNumberFormat="1" applyFont="1" applyFill="1" applyBorder="1" applyAlignment="1" applyProtection="1">
      <alignment horizontal="center" vertical="center" wrapText="1"/>
    </xf>
    <xf numFmtId="1" fontId="1" fillId="9"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1" fontId="1" fillId="2" borderId="3"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wrapText="1"/>
    </xf>
    <xf numFmtId="1" fontId="1" fillId="10" borderId="3"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79" fontId="1" fillId="0" borderId="3" xfId="0" applyNumberFormat="1" applyFont="1" applyFill="1" applyBorder="1" applyAlignment="1">
      <alignment horizontal="center" vertical="center" wrapText="1"/>
    </xf>
    <xf numFmtId="178" fontId="1" fillId="0" borderId="3" xfId="3" applyNumberFormat="1" applyFont="1" applyFill="1" applyBorder="1" applyAlignment="1">
      <alignment horizontal="center" vertical="center" wrapText="1"/>
    </xf>
    <xf numFmtId="0" fontId="1" fillId="0" borderId="3" xfId="0" applyFont="1" applyFill="1" applyBorder="1" applyAlignment="1">
      <alignment vertical="center"/>
    </xf>
    <xf numFmtId="1" fontId="1" fillId="0" borderId="3" xfId="0" applyNumberFormat="1" applyFont="1" applyFill="1" applyBorder="1" applyAlignment="1">
      <alignment horizontal="center" vertical="center"/>
    </xf>
    <xf numFmtId="1" fontId="1" fillId="0" borderId="3" xfId="3"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3" xfId="0" applyFont="1" applyFill="1" applyBorder="1" applyAlignment="1">
      <alignment horizontal="center" vertical="center" wrapText="1"/>
    </xf>
    <xf numFmtId="1" fontId="1" fillId="0" borderId="3" xfId="16" applyNumberFormat="1" applyFont="1" applyFill="1" applyBorder="1" applyAlignment="1">
      <alignment horizontal="center" vertical="center" wrapText="1"/>
    </xf>
    <xf numFmtId="1" fontId="1" fillId="0" borderId="3" xfId="2" applyNumberFormat="1" applyFont="1" applyFill="1" applyBorder="1" applyAlignment="1">
      <alignment horizontal="center" vertical="center" wrapText="1"/>
    </xf>
    <xf numFmtId="0" fontId="1" fillId="0" borderId="3" xfId="2" applyFont="1" applyFill="1" applyBorder="1" applyAlignment="1">
      <alignment horizontal="center" vertical="center" wrapText="1"/>
    </xf>
    <xf numFmtId="1" fontId="1" fillId="11" borderId="3" xfId="0" applyNumberFormat="1" applyFont="1" applyFill="1" applyBorder="1" applyAlignment="1">
      <alignment horizontal="center" vertical="center" wrapText="1"/>
    </xf>
    <xf numFmtId="1" fontId="1" fillId="5" borderId="3" xfId="0" applyNumberFormat="1" applyFont="1" applyFill="1" applyBorder="1" applyAlignment="1">
      <alignment vertical="center" wrapText="1"/>
    </xf>
    <xf numFmtId="1" fontId="1" fillId="2" borderId="3" xfId="0" applyNumberFormat="1" applyFont="1" applyFill="1" applyBorder="1" applyAlignment="1">
      <alignment vertical="center" wrapText="1"/>
    </xf>
    <xf numFmtId="1" fontId="4" fillId="0" borderId="3" xfId="0" applyNumberFormat="1" applyFont="1" applyFill="1" applyBorder="1" applyAlignment="1">
      <alignment vertical="center" wrapText="1"/>
    </xf>
    <xf numFmtId="1"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1" fontId="1" fillId="6" borderId="3" xfId="0" applyNumberFormat="1" applyFont="1" applyFill="1" applyBorder="1" applyAlignment="1">
      <alignment vertical="center" wrapText="1"/>
    </xf>
    <xf numFmtId="1" fontId="1" fillId="6" borderId="3" xfId="0" applyNumberFormat="1" applyFont="1" applyFill="1" applyBorder="1" applyAlignment="1">
      <alignment horizontal="center" vertical="center" wrapText="1"/>
    </xf>
    <xf numFmtId="0" fontId="1" fillId="0" borderId="3" xfId="20" applyFont="1" applyFill="1" applyBorder="1" applyAlignment="1" applyProtection="1">
      <alignment horizontal="center" vertical="center" wrapText="1"/>
      <protection locked="0"/>
    </xf>
    <xf numFmtId="1" fontId="1" fillId="0" borderId="3" xfId="0" applyNumberFormat="1" applyFont="1" applyFill="1" applyBorder="1" applyAlignment="1">
      <alignment horizontal="left" vertical="center" wrapText="1"/>
    </xf>
    <xf numFmtId="1" fontId="1" fillId="5" borderId="3" xfId="0" applyNumberFormat="1" applyFont="1" applyFill="1" applyBorder="1" applyAlignment="1">
      <alignment horizontal="center" vertical="center" wrapText="1" shrinkToFit="1"/>
    </xf>
    <xf numFmtId="1" fontId="1" fillId="0" borderId="3" xfId="9"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79" fontId="1" fillId="5" borderId="3" xfId="0" applyNumberFormat="1" applyFont="1" applyFill="1" applyBorder="1" applyAlignment="1">
      <alignment horizontal="center" vertical="center" wrapText="1"/>
    </xf>
    <xf numFmtId="1" fontId="1" fillId="0" borderId="3" xfId="0" applyNumberFormat="1" applyFont="1" applyBorder="1" applyAlignment="1">
      <alignment horizontal="center" vertical="center"/>
    </xf>
    <xf numFmtId="178" fontId="1" fillId="2" borderId="3" xfId="18" applyNumberFormat="1" applyFont="1" applyFill="1" applyBorder="1" applyAlignment="1">
      <alignment horizontal="center" vertical="center"/>
    </xf>
    <xf numFmtId="1" fontId="1" fillId="5" borderId="3" xfId="0" applyNumberFormat="1" applyFont="1" applyFill="1" applyBorder="1" applyAlignment="1">
      <alignment horizontal="center" vertical="center"/>
    </xf>
    <xf numFmtId="1" fontId="1" fillId="2" borderId="3" xfId="0" applyNumberFormat="1" applyFont="1" applyFill="1" applyBorder="1" applyAlignment="1">
      <alignment horizontal="left" vertical="center" wrapText="1"/>
    </xf>
    <xf numFmtId="1" fontId="3" fillId="3" borderId="3" xfId="0" applyNumberFormat="1" applyFont="1" applyFill="1" applyBorder="1" applyAlignment="1">
      <alignment horizontal="center" vertical="center" wrapText="1"/>
    </xf>
    <xf numFmtId="1" fontId="3" fillId="7"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57"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0" fontId="1" fillId="0" borderId="0" xfId="0" applyFont="1" applyFill="1" applyAlignment="1">
      <alignment vertical="center" wrapText="1"/>
    </xf>
    <xf numFmtId="17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2" fillId="0" borderId="3" xfId="0" applyFont="1" applyBorder="1" applyAlignment="1">
      <alignment horizontal="center" vertical="center" wrapText="1"/>
    </xf>
    <xf numFmtId="179" fontId="12" fillId="0" borderId="3" xfId="0" applyNumberFormat="1" applyFont="1" applyBorder="1" applyAlignment="1">
      <alignment horizontal="center" vertical="center" wrapText="1"/>
    </xf>
    <xf numFmtId="0" fontId="12" fillId="0" borderId="3" xfId="0" applyFont="1" applyBorder="1" applyAlignment="1">
      <alignment horizontal="center" vertical="center"/>
    </xf>
    <xf numFmtId="0" fontId="0" fillId="0" borderId="3" xfId="0" applyFont="1" applyBorder="1" applyAlignment="1">
      <alignment horizontal="center" vertical="center"/>
    </xf>
    <xf numFmtId="179"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2" fontId="13" fillId="5" borderId="3" xfId="0" applyNumberFormat="1" applyFont="1" applyFill="1" applyBorder="1" applyAlignment="1">
      <alignment horizontal="center" vertical="center" wrapText="1"/>
    </xf>
    <xf numFmtId="0" fontId="0" fillId="0" borderId="0" xfId="0" applyFont="1" applyAlignment="1">
      <alignment vertical="center"/>
    </xf>
    <xf numFmtId="2" fontId="14" fillId="5" borderId="3" xfId="0" applyNumberFormat="1" applyFont="1" applyFill="1" applyBorder="1" applyAlignment="1">
      <alignment vertical="center" wrapText="1"/>
    </xf>
    <xf numFmtId="2" fontId="14" fillId="5" borderId="3" xfId="0" applyNumberFormat="1" applyFont="1" applyFill="1" applyBorder="1" applyAlignment="1">
      <alignment horizontal="center" vertical="center" wrapText="1"/>
    </xf>
    <xf numFmtId="179" fontId="0" fillId="0" borderId="3" xfId="0" applyNumberFormat="1" applyFont="1" applyBorder="1" applyAlignment="1">
      <alignment horizontal="center" vertical="center" wrapText="1"/>
    </xf>
    <xf numFmtId="0" fontId="15" fillId="0" borderId="0" xfId="0" applyFont="1" applyAlignment="1">
      <alignment horizontal="center" vertical="center"/>
    </xf>
    <xf numFmtId="2" fontId="16" fillId="5" borderId="0" xfId="0" applyNumberFormat="1" applyFont="1" applyFill="1" applyAlignment="1">
      <alignment horizontal="center" vertical="center" wrapText="1"/>
    </xf>
    <xf numFmtId="2" fontId="16" fillId="5" borderId="0" xfId="0" applyNumberFormat="1" applyFont="1" applyFill="1" applyBorder="1" applyAlignment="1">
      <alignment horizontal="center" vertical="center" wrapText="1"/>
    </xf>
    <xf numFmtId="0" fontId="0" fillId="0" borderId="2" xfId="0" applyFont="1" applyBorder="1" applyAlignment="1">
      <alignment horizontal="center" vertical="center"/>
    </xf>
    <xf numFmtId="179" fontId="9" fillId="0" borderId="0" xfId="0" applyNumberFormat="1" applyFont="1" applyBorder="1" applyAlignment="1">
      <alignment horizontal="center" vertical="center" wrapText="1"/>
    </xf>
    <xf numFmtId="0" fontId="17" fillId="0" borderId="2" xfId="0" applyFont="1" applyFill="1" applyBorder="1" applyAlignment="1">
      <alignment horizontal="center" vertical="center"/>
    </xf>
    <xf numFmtId="179" fontId="17" fillId="0" borderId="2" xfId="0" applyNumberFormat="1" applyFont="1" applyFill="1" applyBorder="1" applyAlignment="1">
      <alignment horizontal="center" vertical="center"/>
    </xf>
    <xf numFmtId="179" fontId="9" fillId="0" borderId="0" xfId="0" applyNumberFormat="1" applyFont="1" applyAlignment="1">
      <alignment horizontal="center" vertical="center"/>
    </xf>
    <xf numFmtId="0" fontId="12" fillId="12" borderId="3" xfId="0" applyFont="1" applyFill="1" applyBorder="1" applyAlignment="1">
      <alignment horizontal="center" vertical="center" wrapText="1"/>
    </xf>
    <xf numFmtId="0" fontId="12" fillId="12" borderId="3" xfId="0" applyFont="1" applyFill="1" applyBorder="1" applyAlignment="1">
      <alignment horizontal="center" vertical="center"/>
    </xf>
    <xf numFmtId="179" fontId="12" fillId="12" borderId="3"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wrapText="1"/>
    </xf>
    <xf numFmtId="1" fontId="19" fillId="3" borderId="3" xfId="0" applyNumberFormat="1" applyFont="1" applyFill="1" applyBorder="1" applyAlignment="1">
      <alignment horizontal="center" vertical="center"/>
    </xf>
    <xf numFmtId="1" fontId="20" fillId="3" borderId="3" xfId="0" applyNumberFormat="1" applyFont="1" applyFill="1" applyBorder="1" applyAlignment="1">
      <alignment horizontal="center" vertical="center"/>
    </xf>
    <xf numFmtId="0" fontId="21" fillId="3" borderId="3" xfId="0" applyFont="1" applyFill="1" applyBorder="1" applyAlignment="1">
      <alignment horizontal="center" vertical="center"/>
    </xf>
    <xf numFmtId="0" fontId="21" fillId="3" borderId="2" xfId="0" applyFont="1" applyFill="1" applyBorder="1" applyAlignment="1">
      <alignment horizontal="center" vertical="center"/>
    </xf>
    <xf numFmtId="179" fontId="12" fillId="3" borderId="3" xfId="0" applyNumberFormat="1" applyFont="1" applyFill="1" applyBorder="1" applyAlignment="1">
      <alignment horizontal="center" vertical="center"/>
    </xf>
    <xf numFmtId="1" fontId="22" fillId="3" borderId="3" xfId="4" applyNumberFormat="1" applyFont="1" applyFill="1" applyBorder="1" applyAlignment="1">
      <alignment horizontal="center" vertical="center" wrapText="1"/>
    </xf>
    <xf numFmtId="179" fontId="9" fillId="0" borderId="2" xfId="0" applyNumberFormat="1" applyFont="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31" fontId="26"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0" fillId="0" borderId="0" xfId="0" applyFont="1" applyAlignment="1">
      <alignment horizontal="center" vertical="center"/>
    </xf>
    <xf numFmtId="2" fontId="13" fillId="5" borderId="3"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1" fontId="22" fillId="3" borderId="3" xfId="4" applyNumberFormat="1" applyFont="1" applyFill="1" applyBorder="1" applyAlignment="1">
      <alignment horizontal="center" vertical="center" wrapText="1"/>
    </xf>
    <xf numFmtId="0" fontId="0" fillId="0" borderId="0" xfId="0" applyFont="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2" fontId="14" fillId="5" borderId="7" xfId="0" applyNumberFormat="1" applyFont="1" applyFill="1" applyBorder="1" applyAlignment="1">
      <alignment horizontal="center" vertical="center" wrapText="1"/>
    </xf>
    <xf numFmtId="2" fontId="14" fillId="5" borderId="2" xfId="0" applyNumberFormat="1" applyFont="1" applyFill="1" applyBorder="1" applyAlignment="1">
      <alignment horizontal="center" vertical="center" wrapText="1"/>
    </xf>
    <xf numFmtId="1" fontId="18" fillId="3" borderId="3" xfId="0" applyNumberFormat="1" applyFont="1" applyFill="1" applyBorder="1" applyAlignment="1">
      <alignment horizontal="center" vertical="center" wrapText="1"/>
    </xf>
    <xf numFmtId="1" fontId="19" fillId="3" borderId="3" xfId="0" applyNumberFormat="1" applyFont="1" applyFill="1" applyBorder="1" applyAlignment="1">
      <alignment horizontal="center" vertical="center" wrapText="1"/>
    </xf>
    <xf numFmtId="2" fontId="5" fillId="4" borderId="0" xfId="0" applyNumberFormat="1" applyFont="1" applyFill="1" applyBorder="1" applyAlignment="1">
      <alignment horizontal="center" vertical="center" wrapText="1"/>
    </xf>
    <xf numFmtId="2" fontId="1" fillId="5" borderId="1" xfId="0" applyNumberFormat="1" applyFont="1" applyFill="1" applyBorder="1" applyAlignment="1">
      <alignment horizontal="right" vertical="center" wrapText="1"/>
    </xf>
    <xf numFmtId="2" fontId="1" fillId="5" borderId="2" xfId="0" applyNumberFormat="1" applyFont="1" applyFill="1" applyBorder="1" applyAlignment="1">
      <alignment horizontal="right" vertical="center" wrapText="1"/>
    </xf>
    <xf numFmtId="2" fontId="1" fillId="5" borderId="2" xfId="0" applyNumberFormat="1" applyFont="1" applyFill="1" applyBorder="1" applyAlignment="1">
      <alignment horizontal="center" vertical="center" wrapText="1"/>
    </xf>
    <xf numFmtId="2" fontId="1" fillId="5" borderId="6" xfId="0" applyNumberFormat="1" applyFont="1" applyFill="1" applyBorder="1" applyAlignment="1">
      <alignment horizontal="right" vertical="center" wrapText="1"/>
    </xf>
    <xf numFmtId="2" fontId="2" fillId="5" borderId="3" xfId="0" applyNumberFormat="1" applyFont="1" applyFill="1" applyBorder="1" applyAlignment="1">
      <alignment horizontal="center" vertical="center" wrapText="1"/>
    </xf>
    <xf numFmtId="2" fontId="2" fillId="6" borderId="4" xfId="0" applyNumberFormat="1" applyFont="1" applyFill="1" applyBorder="1" applyAlignment="1">
      <alignment horizontal="center" vertical="center" wrapText="1"/>
    </xf>
    <xf numFmtId="2" fontId="2" fillId="6" borderId="5"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1" fontId="1" fillId="5" borderId="5" xfId="0" applyNumberFormat="1" applyFont="1" applyFill="1" applyBorder="1" applyAlignment="1">
      <alignment horizontal="center" vertical="center" wrapText="1"/>
    </xf>
    <xf numFmtId="1" fontId="1" fillId="9"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5" borderId="3"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1" fontId="1" fillId="10" borderId="3"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3" fillId="7"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cellXfs>
  <cellStyles count="22">
    <cellStyle name="?餑_x000c_睨_x0017__x000d_帼U_x0001__x0012__x0005_F_x0006__x0007__x0001__x0001_" xfId="4"/>
    <cellStyle name="?餑_x000c_睨_x0017__x000d_帼U_x0001__x0012__x0005_F_x0006__x0007__x0001__x0001_ 2" xfId="12"/>
    <cellStyle name="?餑_x005f_x000c_睨_x005f_x0017__x005f_x000d_帼U_x005f_x0001__x005f_x0012__x005f_x0005_F_x005f_x0006__x005f_x0007__x005f_x0001__x005f_x0001_ 2" xfId="20"/>
    <cellStyle name="40% - 强调文字颜色 1 2 2" xfId="11"/>
    <cellStyle name="40% - 强调文字颜色 1 2 2 2" xfId="15"/>
    <cellStyle name="常规" xfId="0" builtinId="0"/>
    <cellStyle name="常规 2" xfId="3"/>
    <cellStyle name="常规 2 2" xfId="17"/>
    <cellStyle name="常规 2 4" xfId="14"/>
    <cellStyle name="常规 2 6" xfId="16"/>
    <cellStyle name="常规 2 6 2" xfId="13"/>
    <cellStyle name="常规 3" xfId="18"/>
    <cellStyle name="常规 3 2" xfId="5"/>
    <cellStyle name="常规 3 2 2" xfId="8"/>
    <cellStyle name="常规 3 2_Book1_汇总  2015年计划    第五稿 12.23(1)" xfId="7"/>
    <cellStyle name="常规 3_Book1 2" xfId="6"/>
    <cellStyle name="常规 4" xfId="2"/>
    <cellStyle name="常规 5" xfId="1"/>
    <cellStyle name="常规 5 2" xfId="9"/>
    <cellStyle name="常规 6" xfId="10"/>
    <cellStyle name="常规 8" xfId="19"/>
    <cellStyle name="常规 9" xfId="21"/>
  </cellStyles>
  <dxfs count="3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CCFFFF"/>
      <color rgb="FF99CC00"/>
      <color rgb="FF00B050"/>
      <color rgb="FF7030A0"/>
      <color rgb="FFFFFF0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三年汇总表"/>
      <sheetName val="2022-2024计划"/>
    </sheetNames>
    <sheetDataSet>
      <sheetData sheetId="0">
        <row r="5">
          <cell r="C5">
            <v>142</v>
          </cell>
          <cell r="D5">
            <v>5831648.4164000005</v>
          </cell>
          <cell r="E5">
            <v>1281692.9573599999</v>
          </cell>
          <cell r="F5">
            <v>2591208.4697342101</v>
          </cell>
          <cell r="G5">
            <v>1166566.19713421</v>
          </cell>
          <cell r="H5">
            <v>1057171.0581</v>
          </cell>
          <cell r="I5">
            <v>367470.22450000001</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U39"/>
  <sheetViews>
    <sheetView topLeftCell="A15" workbookViewId="0">
      <selection activeCell="M27" sqref="M27"/>
    </sheetView>
  </sheetViews>
  <sheetFormatPr defaultColWidth="8.875" defaultRowHeight="13.5"/>
  <cols>
    <col min="1" max="16384" width="8.875" style="105"/>
  </cols>
  <sheetData>
    <row r="2" spans="1:21" ht="14.25">
      <c r="B2" s="106"/>
    </row>
    <row r="10" spans="1:21" ht="45.75" customHeight="1">
      <c r="A10" s="107" t="s">
        <v>0</v>
      </c>
      <c r="B10" s="107"/>
      <c r="C10" s="107"/>
      <c r="D10" s="107"/>
      <c r="E10" s="107"/>
      <c r="F10" s="107"/>
      <c r="G10" s="107"/>
      <c r="H10" s="107"/>
      <c r="I10" s="107"/>
      <c r="J10" s="107"/>
      <c r="K10" s="107"/>
      <c r="L10" s="107"/>
      <c r="M10" s="107"/>
      <c r="N10" s="107"/>
      <c r="O10" s="107"/>
      <c r="P10" s="107"/>
      <c r="Q10" s="107"/>
      <c r="R10" s="107"/>
      <c r="S10" s="107"/>
      <c r="T10" s="107"/>
      <c r="U10" s="107"/>
    </row>
    <row r="11" spans="1:21" ht="37.5" customHeight="1">
      <c r="H11" s="108"/>
      <c r="I11" s="108"/>
      <c r="J11" s="108"/>
      <c r="K11" s="108"/>
      <c r="L11" s="108"/>
      <c r="M11" s="108"/>
      <c r="N11" s="108"/>
    </row>
    <row r="35" spans="7:14" ht="20.25">
      <c r="I35" s="109" t="s">
        <v>1</v>
      </c>
      <c r="J35" s="109"/>
      <c r="K35" s="109"/>
      <c r="L35" s="109"/>
      <c r="M35" s="109"/>
    </row>
    <row r="36" spans="7:14" ht="20.25">
      <c r="I36" s="110">
        <v>44657</v>
      </c>
      <c r="J36" s="109"/>
      <c r="K36" s="109"/>
      <c r="L36" s="109"/>
      <c r="M36" s="109"/>
    </row>
    <row r="37" spans="7:14">
      <c r="G37" s="111"/>
      <c r="H37" s="111"/>
      <c r="I37" s="111"/>
      <c r="J37" s="111"/>
      <c r="K37" s="111"/>
      <c r="L37" s="111"/>
      <c r="M37" s="111"/>
      <c r="N37" s="111"/>
    </row>
    <row r="39" spans="7:14">
      <c r="G39" s="111"/>
      <c r="H39" s="111"/>
      <c r="I39" s="111"/>
      <c r="J39" s="111"/>
      <c r="K39" s="111"/>
      <c r="L39" s="111"/>
      <c r="M39" s="111"/>
      <c r="N39" s="111"/>
    </row>
  </sheetData>
  <mergeCells count="6">
    <mergeCell ref="G39:N39"/>
    <mergeCell ref="A10:U10"/>
    <mergeCell ref="H11:N11"/>
    <mergeCell ref="I35:M35"/>
    <mergeCell ref="I36:M36"/>
    <mergeCell ref="G37:N37"/>
  </mergeCells>
  <phoneticPr fontId="31" type="noConversion"/>
  <pageMargins left="0.75" right="0.75" top="1" bottom="1" header="0.5" footer="0.5"/>
  <pageSetup paperSize="9" scale="70" orientation="landscape"/>
</worksheet>
</file>

<file path=xl/worksheets/sheet2.xml><?xml version="1.0" encoding="utf-8"?>
<worksheet xmlns="http://schemas.openxmlformats.org/spreadsheetml/2006/main" xmlns:r="http://schemas.openxmlformats.org/officeDocument/2006/relationships">
  <dimension ref="A1:U35"/>
  <sheetViews>
    <sheetView topLeftCell="C1" zoomScale="85" zoomScaleNormal="85" workbookViewId="0">
      <selection activeCell="G11" sqref="G11"/>
    </sheetView>
  </sheetViews>
  <sheetFormatPr defaultColWidth="8.875" defaultRowHeight="13.5"/>
  <cols>
    <col min="1" max="1" width="9.25" style="73" customWidth="1"/>
    <col min="2" max="2" width="30.25" style="74" customWidth="1"/>
    <col min="3" max="3" width="14.25" style="73" customWidth="1"/>
    <col min="4" max="4" width="20.875" style="73" customWidth="1"/>
    <col min="5" max="5" width="20.25" style="73" customWidth="1"/>
    <col min="6" max="6" width="18.25" style="73" customWidth="1"/>
    <col min="7" max="7" width="17.375" style="73" customWidth="1"/>
    <col min="8" max="8" width="18.125" style="73" customWidth="1"/>
    <col min="9" max="9" width="4.625" style="73" hidden="1" customWidth="1"/>
    <col min="10" max="11" width="8.875" style="73" hidden="1" customWidth="1"/>
    <col min="12" max="12" width="11.5" style="73" hidden="1" customWidth="1"/>
    <col min="13" max="13" width="11.625" style="73" hidden="1" customWidth="1"/>
    <col min="14" max="14" width="11.875" style="73" hidden="1" customWidth="1"/>
    <col min="15" max="15" width="12" style="73" hidden="1" customWidth="1"/>
    <col min="16" max="16" width="12.125" style="73" hidden="1" customWidth="1"/>
    <col min="17" max="17" width="12.5" style="73" hidden="1" customWidth="1"/>
    <col min="18" max="18" width="8.875" style="73" hidden="1" customWidth="1"/>
    <col min="19" max="16384" width="8.875" style="73"/>
  </cols>
  <sheetData>
    <row r="1" spans="1:21" ht="48.95" customHeight="1">
      <c r="A1" s="112" t="s">
        <v>2</v>
      </c>
      <c r="B1" s="112"/>
      <c r="C1" s="112"/>
      <c r="D1" s="112"/>
      <c r="E1" s="112"/>
      <c r="F1" s="112"/>
      <c r="G1" s="112"/>
      <c r="H1" s="112"/>
      <c r="I1" s="86"/>
    </row>
    <row r="2" spans="1:21" ht="30" customHeight="1">
      <c r="H2" s="73" t="s">
        <v>3</v>
      </c>
    </row>
    <row r="3" spans="1:21" ht="39.950000000000003" customHeight="1">
      <c r="A3" s="118" t="s">
        <v>4</v>
      </c>
      <c r="B3" s="118" t="s">
        <v>5</v>
      </c>
      <c r="C3" s="118" t="s">
        <v>6</v>
      </c>
      <c r="D3" s="118" t="s">
        <v>7</v>
      </c>
      <c r="E3" s="113" t="s">
        <v>8</v>
      </c>
      <c r="F3" s="113"/>
      <c r="G3" s="113"/>
      <c r="H3" s="113"/>
      <c r="I3" s="87"/>
    </row>
    <row r="4" spans="1:21" ht="39" customHeight="1">
      <c r="A4" s="118"/>
      <c r="B4" s="118"/>
      <c r="C4" s="118"/>
      <c r="D4" s="118"/>
      <c r="E4" s="81" t="s">
        <v>9</v>
      </c>
      <c r="F4" s="81" t="s">
        <v>10</v>
      </c>
      <c r="G4" s="81" t="s">
        <v>11</v>
      </c>
      <c r="H4" s="81" t="s">
        <v>12</v>
      </c>
      <c r="I4" s="88"/>
      <c r="J4" s="78"/>
      <c r="K4" s="78" t="s">
        <v>13</v>
      </c>
      <c r="L4" s="78" t="s">
        <v>14</v>
      </c>
      <c r="M4" s="100" t="s">
        <v>15</v>
      </c>
      <c r="N4" s="78" t="s">
        <v>16</v>
      </c>
      <c r="O4" s="78">
        <v>2022</v>
      </c>
      <c r="P4" s="78">
        <v>2023</v>
      </c>
      <c r="Q4" s="78">
        <v>2024</v>
      </c>
    </row>
    <row r="5" spans="1:21" customFormat="1" ht="35.1" customHeight="1">
      <c r="A5" s="114" t="s">
        <v>17</v>
      </c>
      <c r="B5" s="115"/>
      <c r="C5" s="75">
        <f t="shared" ref="C5:H5" si="0">C6+C30</f>
        <v>328</v>
      </c>
      <c r="D5" s="76">
        <f t="shared" si="0"/>
        <v>25011192.708299998</v>
      </c>
      <c r="E5" s="76">
        <f t="shared" si="0"/>
        <v>12072314.796934204</v>
      </c>
      <c r="F5" s="76">
        <f t="shared" si="0"/>
        <v>3114305</v>
      </c>
      <c r="G5" s="76">
        <f t="shared" si="0"/>
        <v>5114466.2533333302</v>
      </c>
      <c r="H5" s="76">
        <f t="shared" si="0"/>
        <v>3843542.9033333301</v>
      </c>
      <c r="I5" s="88"/>
      <c r="J5" s="78"/>
      <c r="K5" s="89"/>
      <c r="L5" s="89"/>
      <c r="M5" s="101"/>
      <c r="N5" s="89"/>
      <c r="O5" s="89"/>
      <c r="P5" s="89"/>
      <c r="Q5" s="89"/>
    </row>
    <row r="6" spans="1:21" s="72" customFormat="1" ht="35.1" customHeight="1">
      <c r="A6" s="114" t="s">
        <v>18</v>
      </c>
      <c r="B6" s="115"/>
      <c r="C6" s="75">
        <f t="shared" ref="C6:H6" si="1">SUM(C7:C15)</f>
        <v>177</v>
      </c>
      <c r="D6" s="76">
        <f t="shared" si="1"/>
        <v>18699121.924899999</v>
      </c>
      <c r="E6" s="76">
        <f t="shared" si="1"/>
        <v>9269123.4699999988</v>
      </c>
      <c r="F6" s="76">
        <f t="shared" si="1"/>
        <v>2096764</v>
      </c>
      <c r="G6" s="76">
        <f t="shared" si="1"/>
        <v>3867262.2533333297</v>
      </c>
      <c r="H6" s="76">
        <f t="shared" si="1"/>
        <v>3305096.9033333301</v>
      </c>
      <c r="I6" s="90"/>
      <c r="J6" s="78" t="s">
        <v>19</v>
      </c>
      <c r="K6" s="91">
        <f>[1]三年汇总表!$C$5</f>
        <v>142</v>
      </c>
      <c r="L6" s="92">
        <f>[1]三年汇总表!$D$5</f>
        <v>5831648.4164000005</v>
      </c>
      <c r="M6" s="92">
        <f>[1]三年汇总表!$E$5</f>
        <v>1281692.9573599999</v>
      </c>
      <c r="N6" s="92">
        <f>[1]三年汇总表!$F$5</f>
        <v>2591208.4697342101</v>
      </c>
      <c r="O6" s="92">
        <f>[1]三年汇总表!$G$5</f>
        <v>1166566.19713421</v>
      </c>
      <c r="P6" s="92">
        <f>[1]三年汇总表!$H$5</f>
        <v>1057171.0581</v>
      </c>
      <c r="Q6" s="104">
        <f>[1]三年汇总表!$I$5</f>
        <v>367470.22450000001</v>
      </c>
    </row>
    <row r="7" spans="1:21" ht="32.1" customHeight="1">
      <c r="A7" s="77">
        <v>1</v>
      </c>
      <c r="B7" s="75" t="s">
        <v>20</v>
      </c>
      <c r="C7" s="78">
        <f>'2022-2024计划'!C7</f>
        <v>28</v>
      </c>
      <c r="D7" s="79">
        <f>'2022-2024计划'!I7</f>
        <v>289149.21000000002</v>
      </c>
      <c r="E7" s="78">
        <f>'2022-2024计划'!J7</f>
        <v>104420</v>
      </c>
      <c r="F7" s="78">
        <f>'2022-2024计划'!K7</f>
        <v>30585</v>
      </c>
      <c r="G7" s="79">
        <f>'2022-2024计划'!L7</f>
        <v>28035</v>
      </c>
      <c r="H7" s="79">
        <f>'2022-2024计划'!M7</f>
        <v>45800</v>
      </c>
      <c r="I7" s="93"/>
      <c r="J7" s="78"/>
      <c r="K7" s="91"/>
      <c r="L7" s="92"/>
      <c r="M7" s="92"/>
      <c r="N7" s="92"/>
      <c r="O7" s="92"/>
      <c r="P7" s="92"/>
      <c r="Q7" s="92"/>
    </row>
    <row r="8" spans="1:21" ht="32.1" customHeight="1">
      <c r="A8" s="77">
        <v>2</v>
      </c>
      <c r="B8" s="75" t="s">
        <v>21</v>
      </c>
      <c r="C8" s="78">
        <f>'2022-2024计划'!C36</f>
        <v>5</v>
      </c>
      <c r="D8" s="79">
        <f>'2022-2024计划'!I36</f>
        <v>456638.27</v>
      </c>
      <c r="E8" s="79">
        <f>'2022-2024计划'!J36</f>
        <v>234680</v>
      </c>
      <c r="F8" s="78">
        <f>'2022-2024计划'!K36</f>
        <v>48000</v>
      </c>
      <c r="G8" s="79">
        <f>'2022-2024计划'!L36</f>
        <v>75000</v>
      </c>
      <c r="H8" s="79">
        <f>'2022-2024计划'!M36</f>
        <v>111680</v>
      </c>
      <c r="I8" s="93"/>
    </row>
    <row r="9" spans="1:21" ht="32.1" customHeight="1">
      <c r="A9" s="77">
        <v>3</v>
      </c>
      <c r="B9" s="75" t="s">
        <v>22</v>
      </c>
      <c r="C9" s="78">
        <f>'2022-2024计划'!C42</f>
        <v>7</v>
      </c>
      <c r="D9" s="79">
        <f>'2022-2024计划'!I42</f>
        <v>14346.5</v>
      </c>
      <c r="E9" s="79">
        <f>'2022-2024计划'!J42</f>
        <v>11035.5</v>
      </c>
      <c r="F9" s="78"/>
      <c r="G9" s="79">
        <f>'2022-2024计划'!L42</f>
        <v>3532</v>
      </c>
      <c r="H9" s="79">
        <f>'2022-2024计划'!M42</f>
        <v>7503.1</v>
      </c>
      <c r="I9" s="93"/>
      <c r="J9" s="94" t="s">
        <v>23</v>
      </c>
      <c r="K9" s="95">
        <f>C6+K6</f>
        <v>319</v>
      </c>
      <c r="L9" s="96">
        <f>D6+L6</f>
        <v>24530770.3413</v>
      </c>
      <c r="M9" s="102" t="e">
        <f>#REF!+M6</f>
        <v>#REF!</v>
      </c>
      <c r="N9" s="96">
        <f>E6+N6</f>
        <v>11860331.939734209</v>
      </c>
      <c r="O9" s="96">
        <f>F6+O6</f>
        <v>3263330.1971342098</v>
      </c>
      <c r="P9" s="96">
        <f>G6+P6</f>
        <v>4924433.3114333302</v>
      </c>
      <c r="Q9" s="96">
        <f>H6+Q6</f>
        <v>3672567.1278333301</v>
      </c>
    </row>
    <row r="10" spans="1:21" ht="32.1" customHeight="1">
      <c r="A10" s="77">
        <v>4</v>
      </c>
      <c r="B10" s="75" t="s">
        <v>24</v>
      </c>
      <c r="C10" s="78">
        <f>'2022-2024计划'!C50</f>
        <v>4</v>
      </c>
      <c r="D10" s="79">
        <f>'2022-2024计划'!I50</f>
        <v>6267</v>
      </c>
      <c r="E10" s="79">
        <f>'2022-2024计划'!J50</f>
        <v>5917</v>
      </c>
      <c r="F10" s="78">
        <f>'2022-2024计划'!K50</f>
        <v>2200</v>
      </c>
      <c r="G10" s="79">
        <f>'2022-2024计划'!L50</f>
        <v>2400</v>
      </c>
      <c r="H10" s="79">
        <f>'2022-2024计划'!M50</f>
        <v>1317</v>
      </c>
      <c r="I10" s="93"/>
    </row>
    <row r="11" spans="1:21" ht="32.1" customHeight="1">
      <c r="A11" s="77">
        <v>5</v>
      </c>
      <c r="B11" s="75" t="s">
        <v>25</v>
      </c>
      <c r="C11" s="78">
        <f>'2022-2024计划'!C55</f>
        <v>94</v>
      </c>
      <c r="D11" s="79">
        <f>'2022-2024计划'!I55</f>
        <v>15173755.584899999</v>
      </c>
      <c r="E11" s="79">
        <f>'2022-2024计划'!J55</f>
        <v>7433914.9699999997</v>
      </c>
      <c r="F11" s="78">
        <f>'2022-2024计划'!K55</f>
        <v>1448057</v>
      </c>
      <c r="G11" s="79">
        <f>'2022-2024计划'!L55</f>
        <v>3120106.8733333298</v>
      </c>
      <c r="H11" s="79">
        <f>'2022-2024计划'!M55</f>
        <v>2865750.80333333</v>
      </c>
      <c r="I11" s="93"/>
    </row>
    <row r="12" spans="1:21" ht="32.1" customHeight="1">
      <c r="A12" s="77">
        <v>6</v>
      </c>
      <c r="B12" s="75" t="s">
        <v>26</v>
      </c>
      <c r="C12" s="78">
        <f>'2022-2024计划'!C154</f>
        <v>5</v>
      </c>
      <c r="D12" s="79">
        <f>'2022-2024计划'!I154</f>
        <v>20203.259999999998</v>
      </c>
      <c r="E12" s="79">
        <f>'2022-2024计划'!J154</f>
        <v>14689</v>
      </c>
      <c r="F12" s="79">
        <f>'2022-2024计划'!K154</f>
        <v>6412</v>
      </c>
      <c r="G12" s="79">
        <f>'2022-2024计划'!L154</f>
        <v>5269</v>
      </c>
      <c r="H12" s="79">
        <f>'2022-2024计划'!M154</f>
        <v>3008</v>
      </c>
      <c r="I12" s="93"/>
    </row>
    <row r="13" spans="1:21" ht="32.1" customHeight="1">
      <c r="A13" s="77">
        <v>7</v>
      </c>
      <c r="B13" s="75" t="s">
        <v>27</v>
      </c>
      <c r="C13" s="78">
        <f>'2022-2024计划'!C160</f>
        <v>20</v>
      </c>
      <c r="D13" s="79">
        <f>'2022-2024计划'!I160</f>
        <v>978889.38</v>
      </c>
      <c r="E13" s="79">
        <f>'2022-2024计划'!J160</f>
        <v>628042</v>
      </c>
      <c r="F13" s="79">
        <f>'2022-2024计划'!K160</f>
        <v>238146</v>
      </c>
      <c r="G13" s="79">
        <f>'2022-2024计划'!L160</f>
        <v>280040</v>
      </c>
      <c r="H13" s="79">
        <f>'2022-2024计划'!M160</f>
        <v>109856</v>
      </c>
      <c r="I13" s="93"/>
    </row>
    <row r="14" spans="1:21" ht="32.1" customHeight="1">
      <c r="A14" s="77">
        <v>8</v>
      </c>
      <c r="B14" s="75" t="s">
        <v>28</v>
      </c>
      <c r="C14" s="78">
        <f>'2022-2024计划'!C181</f>
        <v>8</v>
      </c>
      <c r="D14" s="79">
        <f>'2022-2024计划'!I181</f>
        <v>246675.72</v>
      </c>
      <c r="E14" s="79">
        <f>'2022-2024计划'!J181</f>
        <v>148315</v>
      </c>
      <c r="F14" s="79">
        <f>'2022-2024计划'!K181</f>
        <v>92098</v>
      </c>
      <c r="G14" s="79">
        <f>'2022-2024计划'!L181</f>
        <v>45365.38</v>
      </c>
      <c r="H14" s="79">
        <f>'2022-2024计划'!M181</f>
        <v>10852</v>
      </c>
      <c r="I14" s="93"/>
    </row>
    <row r="15" spans="1:21" ht="32.1" customHeight="1">
      <c r="A15" s="77">
        <v>9</v>
      </c>
      <c r="B15" s="75" t="s">
        <v>29</v>
      </c>
      <c r="C15" s="78">
        <f>'2022-2024计划'!C190</f>
        <v>6</v>
      </c>
      <c r="D15" s="79">
        <f>'2022-2024计划'!I190</f>
        <v>1513197</v>
      </c>
      <c r="E15" s="79">
        <f>'2022-2024计划'!J190</f>
        <v>688110</v>
      </c>
      <c r="F15" s="79">
        <f>'2022-2024计划'!K190</f>
        <v>231266</v>
      </c>
      <c r="G15" s="79">
        <f>'2022-2024计划'!L190</f>
        <v>307514</v>
      </c>
      <c r="H15" s="79">
        <f>'2022-2024计划'!M190</f>
        <v>149330</v>
      </c>
      <c r="I15" s="93"/>
    </row>
    <row r="16" spans="1:21" ht="30.95" hidden="1" customHeight="1">
      <c r="J16" s="122" t="s">
        <v>30</v>
      </c>
      <c r="K16" s="123" t="s">
        <v>31</v>
      </c>
      <c r="L16" s="123" t="s">
        <v>7</v>
      </c>
      <c r="M16" s="123" t="s">
        <v>32</v>
      </c>
      <c r="N16" s="116" t="s">
        <v>33</v>
      </c>
      <c r="O16" s="116"/>
      <c r="P16" s="116"/>
      <c r="Q16" s="116"/>
      <c r="R16" s="116"/>
      <c r="S16" s="116"/>
      <c r="T16" s="116"/>
      <c r="U16" s="116"/>
    </row>
    <row r="17" spans="1:21" hidden="1">
      <c r="A17" s="117" t="s">
        <v>34</v>
      </c>
      <c r="B17" s="117"/>
      <c r="C17" s="117"/>
      <c r="D17" s="117"/>
      <c r="E17" s="117"/>
      <c r="F17" s="82"/>
      <c r="G17" s="82"/>
      <c r="H17" s="82"/>
      <c r="J17" s="122"/>
      <c r="K17" s="123"/>
      <c r="L17" s="123"/>
      <c r="M17" s="123"/>
      <c r="N17" s="103"/>
      <c r="O17" s="116" t="s">
        <v>35</v>
      </c>
      <c r="P17" s="116"/>
      <c r="Q17" s="116"/>
      <c r="R17" s="116"/>
      <c r="S17" s="116"/>
      <c r="T17" s="116"/>
      <c r="U17" s="116"/>
    </row>
    <row r="18" spans="1:21" hidden="1">
      <c r="E18" s="73" t="s">
        <v>3</v>
      </c>
      <c r="J18" s="122"/>
      <c r="K18" s="123"/>
      <c r="L18" s="123"/>
      <c r="M18" s="123"/>
      <c r="N18" s="116" t="s">
        <v>36</v>
      </c>
      <c r="O18" s="116" t="s">
        <v>37</v>
      </c>
      <c r="P18" s="116"/>
      <c r="Q18" s="116" t="s">
        <v>38</v>
      </c>
      <c r="R18" s="116" t="s">
        <v>39</v>
      </c>
      <c r="S18" s="116" t="s">
        <v>40</v>
      </c>
      <c r="T18" s="116"/>
      <c r="U18" s="116"/>
    </row>
    <row r="19" spans="1:21" hidden="1">
      <c r="A19" s="119" t="s">
        <v>4</v>
      </c>
      <c r="B19" s="119" t="s">
        <v>5</v>
      </c>
      <c r="C19" s="119" t="s">
        <v>41</v>
      </c>
      <c r="D19" s="119" t="s">
        <v>7</v>
      </c>
      <c r="E19" s="120" t="s">
        <v>42</v>
      </c>
      <c r="F19" s="83"/>
      <c r="G19" s="83"/>
      <c r="H19" s="83"/>
      <c r="J19" s="122"/>
      <c r="K19" s="123"/>
      <c r="L19" s="123"/>
      <c r="M19" s="123"/>
      <c r="N19" s="116"/>
      <c r="O19" s="103" t="s">
        <v>43</v>
      </c>
      <c r="P19" s="103" t="s">
        <v>44</v>
      </c>
      <c r="Q19" s="116"/>
      <c r="R19" s="116"/>
      <c r="S19" s="103" t="s">
        <v>45</v>
      </c>
      <c r="T19" s="103" t="s">
        <v>46</v>
      </c>
      <c r="U19" s="103" t="s">
        <v>47</v>
      </c>
    </row>
    <row r="20" spans="1:21" hidden="1">
      <c r="A20" s="119"/>
      <c r="B20" s="119"/>
      <c r="C20" s="119"/>
      <c r="D20" s="119"/>
      <c r="E20" s="121"/>
      <c r="F20" s="84"/>
      <c r="G20" s="84"/>
      <c r="H20" s="84"/>
      <c r="J20" s="98" t="s">
        <v>48</v>
      </c>
      <c r="K20" s="98">
        <v>77</v>
      </c>
      <c r="L20" s="98">
        <v>16588323.33</v>
      </c>
      <c r="M20" s="98">
        <v>4341260</v>
      </c>
      <c r="N20" s="98">
        <v>1980775</v>
      </c>
      <c r="O20" s="98">
        <v>161399</v>
      </c>
      <c r="P20" s="98">
        <v>1058211</v>
      </c>
      <c r="Q20" s="98">
        <v>310219</v>
      </c>
      <c r="R20" s="98">
        <v>164867</v>
      </c>
      <c r="S20" s="98">
        <v>99159</v>
      </c>
      <c r="T20" s="98">
        <v>141097</v>
      </c>
      <c r="U20" s="98">
        <v>45823</v>
      </c>
    </row>
    <row r="21" spans="1:21" ht="36" hidden="1" customHeight="1">
      <c r="A21" s="75"/>
      <c r="B21" s="80" t="s">
        <v>48</v>
      </c>
      <c r="C21" s="80">
        <f t="shared" ref="C21:C27" si="2">C6-K20</f>
        <v>100</v>
      </c>
      <c r="D21" s="80">
        <f>D6-L20</f>
        <v>2110798.594899999</v>
      </c>
      <c r="E21" s="85">
        <f>E6-F6</f>
        <v>7172359.4699999988</v>
      </c>
      <c r="F21" s="80"/>
      <c r="G21" s="80"/>
      <c r="H21" s="80"/>
      <c r="J21" s="98" t="s">
        <v>20</v>
      </c>
      <c r="K21" s="99">
        <v>15</v>
      </c>
      <c r="L21" s="99">
        <v>80618</v>
      </c>
      <c r="M21" s="99">
        <v>18530</v>
      </c>
      <c r="N21" s="99">
        <v>30585</v>
      </c>
      <c r="O21" s="99">
        <v>20094</v>
      </c>
      <c r="P21" s="99">
        <v>10491</v>
      </c>
      <c r="Q21" s="99">
        <v>0</v>
      </c>
      <c r="R21" s="99">
        <v>0</v>
      </c>
      <c r="S21" s="99">
        <v>0</v>
      </c>
      <c r="T21" s="99">
        <v>0</v>
      </c>
      <c r="U21" s="99">
        <v>0</v>
      </c>
    </row>
    <row r="22" spans="1:21" ht="50.1" hidden="1" customHeight="1">
      <c r="A22" s="78">
        <v>1</v>
      </c>
      <c r="B22" s="80" t="s">
        <v>20</v>
      </c>
      <c r="C22" s="80">
        <f t="shared" si="2"/>
        <v>13</v>
      </c>
      <c r="D22" s="80">
        <f t="shared" ref="D22:D27" si="3">D7-L21</f>
        <v>208531.21000000002</v>
      </c>
      <c r="E22" s="85">
        <f t="shared" ref="E22:E27" si="4">E7-F7</f>
        <v>73835</v>
      </c>
      <c r="F22" s="78"/>
      <c r="G22" s="79"/>
      <c r="H22" s="79"/>
      <c r="J22" s="98" t="s">
        <v>21</v>
      </c>
      <c r="K22" s="99">
        <v>2</v>
      </c>
      <c r="L22" s="99">
        <v>276784.81</v>
      </c>
      <c r="M22" s="99">
        <v>15319</v>
      </c>
      <c r="N22" s="99">
        <v>48000</v>
      </c>
      <c r="O22" s="99">
        <v>0</v>
      </c>
      <c r="P22" s="99">
        <v>34000</v>
      </c>
      <c r="Q22" s="99">
        <v>0</v>
      </c>
      <c r="R22" s="99">
        <v>0</v>
      </c>
      <c r="S22" s="99">
        <v>14000</v>
      </c>
      <c r="T22" s="99">
        <v>0</v>
      </c>
      <c r="U22" s="99">
        <v>0</v>
      </c>
    </row>
    <row r="23" spans="1:21" ht="36" hidden="1" customHeight="1">
      <c r="A23" s="78">
        <v>2</v>
      </c>
      <c r="B23" s="80" t="s">
        <v>21</v>
      </c>
      <c r="C23" s="80">
        <f t="shared" si="2"/>
        <v>3</v>
      </c>
      <c r="D23" s="80">
        <f t="shared" si="3"/>
        <v>179853.46000000002</v>
      </c>
      <c r="E23" s="85">
        <f t="shared" si="4"/>
        <v>186680</v>
      </c>
      <c r="F23" s="78"/>
      <c r="G23" s="79"/>
      <c r="H23" s="79"/>
      <c r="J23" s="98" t="s">
        <v>22</v>
      </c>
    </row>
    <row r="24" spans="1:21" ht="36" hidden="1" customHeight="1">
      <c r="A24" s="78">
        <v>3</v>
      </c>
      <c r="B24" s="80" t="s">
        <v>22</v>
      </c>
      <c r="C24" s="80">
        <f t="shared" si="2"/>
        <v>7</v>
      </c>
      <c r="D24" s="80">
        <f t="shared" si="3"/>
        <v>14346.5</v>
      </c>
      <c r="E24" s="85">
        <f t="shared" si="4"/>
        <v>11035.5</v>
      </c>
      <c r="F24" s="78"/>
      <c r="G24" s="79"/>
      <c r="H24" s="79"/>
      <c r="J24" s="98" t="s">
        <v>24</v>
      </c>
      <c r="K24" s="99">
        <v>2</v>
      </c>
      <c r="L24" s="99">
        <v>4667</v>
      </c>
      <c r="M24" s="99">
        <v>350</v>
      </c>
      <c r="N24" s="99">
        <v>1600</v>
      </c>
      <c r="O24" s="99">
        <v>1600</v>
      </c>
      <c r="P24" s="99">
        <v>0</v>
      </c>
      <c r="Q24" s="99">
        <v>0</v>
      </c>
      <c r="R24" s="99">
        <v>0</v>
      </c>
      <c r="S24" s="99">
        <v>0</v>
      </c>
      <c r="T24" s="99">
        <v>0</v>
      </c>
      <c r="U24" s="99">
        <v>0</v>
      </c>
    </row>
    <row r="25" spans="1:21" ht="36" hidden="1" customHeight="1">
      <c r="A25" s="78">
        <v>4</v>
      </c>
      <c r="B25" s="80" t="s">
        <v>24</v>
      </c>
      <c r="C25" s="80">
        <f t="shared" si="2"/>
        <v>2</v>
      </c>
      <c r="D25" s="80">
        <f t="shared" si="3"/>
        <v>1600</v>
      </c>
      <c r="E25" s="85">
        <f t="shared" si="4"/>
        <v>3717</v>
      </c>
      <c r="F25" s="78"/>
      <c r="G25" s="79"/>
      <c r="H25" s="79"/>
      <c r="J25" s="98" t="s">
        <v>25</v>
      </c>
      <c r="K25" s="99">
        <v>43</v>
      </c>
      <c r="L25" s="99">
        <v>14460327.380000001</v>
      </c>
      <c r="M25" s="99">
        <v>3426998</v>
      </c>
      <c r="N25" s="99">
        <v>1571764</v>
      </c>
      <c r="O25" s="99">
        <v>93578</v>
      </c>
      <c r="P25" s="99">
        <v>902837</v>
      </c>
      <c r="Q25" s="99">
        <v>310219</v>
      </c>
      <c r="R25" s="99">
        <v>76082</v>
      </c>
      <c r="S25" s="99">
        <v>45688</v>
      </c>
      <c r="T25" s="99">
        <v>131097</v>
      </c>
      <c r="U25" s="99">
        <v>12263</v>
      </c>
    </row>
    <row r="26" spans="1:21" ht="36" hidden="1" customHeight="1">
      <c r="A26" s="78">
        <v>5</v>
      </c>
      <c r="B26" s="80" t="s">
        <v>25</v>
      </c>
      <c r="C26" s="80">
        <f t="shared" si="2"/>
        <v>51</v>
      </c>
      <c r="D26" s="80">
        <f t="shared" si="3"/>
        <v>713428.20489999838</v>
      </c>
      <c r="E26" s="85">
        <f t="shared" si="4"/>
        <v>5985857.9699999997</v>
      </c>
      <c r="F26" s="78"/>
      <c r="G26" s="79"/>
      <c r="H26" s="79"/>
      <c r="J26" s="98" t="s">
        <v>26</v>
      </c>
      <c r="K26" s="99">
        <v>3</v>
      </c>
      <c r="L26" s="99">
        <v>12845</v>
      </c>
      <c r="M26" s="99">
        <v>4264</v>
      </c>
      <c r="N26" s="99">
        <v>6412</v>
      </c>
      <c r="O26" s="99">
        <v>6412</v>
      </c>
      <c r="P26" s="99">
        <v>0</v>
      </c>
      <c r="Q26" s="99">
        <v>0</v>
      </c>
      <c r="R26" s="99">
        <v>0</v>
      </c>
      <c r="S26" s="99">
        <v>0</v>
      </c>
      <c r="T26" s="99">
        <v>0</v>
      </c>
      <c r="U26" s="99">
        <v>0</v>
      </c>
    </row>
    <row r="27" spans="1:21" ht="36" hidden="1" customHeight="1">
      <c r="A27" s="78">
        <v>6</v>
      </c>
      <c r="B27" s="80" t="s">
        <v>26</v>
      </c>
      <c r="C27" s="80">
        <f t="shared" si="2"/>
        <v>2</v>
      </c>
      <c r="D27" s="80">
        <f t="shared" si="3"/>
        <v>7358.2599999999984</v>
      </c>
      <c r="E27" s="85">
        <f t="shared" si="4"/>
        <v>8277</v>
      </c>
      <c r="F27" s="79"/>
      <c r="G27" s="79"/>
      <c r="H27" s="79"/>
      <c r="J27" s="98" t="s">
        <v>28</v>
      </c>
      <c r="K27" s="99">
        <v>7</v>
      </c>
      <c r="L27" s="99">
        <v>241834.14</v>
      </c>
      <c r="M27" s="99">
        <v>96859</v>
      </c>
      <c r="N27" s="99">
        <v>93098</v>
      </c>
      <c r="O27" s="99">
        <v>32815</v>
      </c>
      <c r="P27" s="99">
        <v>50283</v>
      </c>
      <c r="Q27" s="99">
        <v>0</v>
      </c>
      <c r="R27" s="99">
        <v>0</v>
      </c>
      <c r="S27" s="99">
        <v>0</v>
      </c>
      <c r="T27" s="99">
        <v>10000</v>
      </c>
      <c r="U27" s="99">
        <v>0</v>
      </c>
    </row>
    <row r="28" spans="1:21" ht="36" hidden="1" customHeight="1">
      <c r="A28" s="78">
        <v>7</v>
      </c>
      <c r="B28" s="80" t="s">
        <v>28</v>
      </c>
      <c r="C28" s="80">
        <f>C14-K27</f>
        <v>1</v>
      </c>
      <c r="D28" s="80">
        <f>D14-L27</f>
        <v>4841.5799999999872</v>
      </c>
      <c r="E28" s="85">
        <f>E14-F14</f>
        <v>56217</v>
      </c>
      <c r="F28" s="79"/>
      <c r="G28" s="79"/>
      <c r="H28" s="79"/>
      <c r="J28" s="97" t="s">
        <v>29</v>
      </c>
      <c r="K28" s="99">
        <v>5</v>
      </c>
      <c r="L28" s="99">
        <v>1511247</v>
      </c>
      <c r="M28" s="99">
        <v>778940</v>
      </c>
      <c r="N28" s="99">
        <v>229316</v>
      </c>
      <c r="O28" s="99">
        <v>6900</v>
      </c>
      <c r="P28" s="99">
        <v>60600</v>
      </c>
      <c r="Q28" s="99">
        <v>0</v>
      </c>
      <c r="R28" s="99">
        <v>0</v>
      </c>
      <c r="S28" s="99">
        <v>1420</v>
      </c>
      <c r="T28" s="99">
        <v>0</v>
      </c>
      <c r="U28" s="99">
        <v>33560</v>
      </c>
    </row>
    <row r="29" spans="1:21" ht="36" hidden="1" customHeight="1">
      <c r="A29" s="78">
        <v>8</v>
      </c>
      <c r="B29" s="80" t="s">
        <v>49</v>
      </c>
      <c r="C29" s="80">
        <f>C15-K28</f>
        <v>1</v>
      </c>
      <c r="D29" s="80">
        <f>D15-L28</f>
        <v>1950</v>
      </c>
      <c r="E29" s="85">
        <f>E15-F15</f>
        <v>456844</v>
      </c>
      <c r="F29" s="79"/>
      <c r="G29" s="79"/>
      <c r="H29" s="79"/>
    </row>
    <row r="30" spans="1:21" s="72" customFormat="1" ht="30" customHeight="1">
      <c r="A30" s="114" t="s">
        <v>50</v>
      </c>
      <c r="B30" s="115"/>
      <c r="C30" s="75">
        <f t="shared" ref="C30:H30" si="5">SUM(C31:C35)</f>
        <v>151</v>
      </c>
      <c r="D30" s="76">
        <f t="shared" si="5"/>
        <v>6312070.7834000001</v>
      </c>
      <c r="E30" s="76">
        <f t="shared" si="5"/>
        <v>2803191.3269342049</v>
      </c>
      <c r="F30" s="76">
        <f t="shared" si="5"/>
        <v>1017541</v>
      </c>
      <c r="G30" s="76">
        <f t="shared" si="5"/>
        <v>1247204</v>
      </c>
      <c r="H30" s="75">
        <f t="shared" si="5"/>
        <v>538446</v>
      </c>
      <c r="I30" s="90"/>
    </row>
    <row r="31" spans="1:21" ht="30.95" customHeight="1">
      <c r="A31" s="77">
        <v>10</v>
      </c>
      <c r="B31" s="75" t="s">
        <v>51</v>
      </c>
      <c r="C31" s="78">
        <f>'2022-2024计划'!C198</f>
        <v>50</v>
      </c>
      <c r="D31" s="79">
        <f>'2022-2024计划'!I198</f>
        <v>680838.99</v>
      </c>
      <c r="E31" s="79">
        <f>'2022-2024计划'!J198</f>
        <v>382701.18744220497</v>
      </c>
      <c r="F31" s="79">
        <f>'2022-2024计划'!K198</f>
        <v>214469</v>
      </c>
      <c r="G31" s="79">
        <f>'2022-2024计划'!L198</f>
        <v>125432</v>
      </c>
      <c r="H31" s="79">
        <f>'2022-2024计划'!M198</f>
        <v>42800</v>
      </c>
      <c r="I31" s="93"/>
    </row>
    <row r="32" spans="1:21" ht="30.95" customHeight="1">
      <c r="A32" s="77">
        <v>11</v>
      </c>
      <c r="B32" s="75" t="s">
        <v>52</v>
      </c>
      <c r="C32" s="78">
        <f>'2022-2024计划'!C249</f>
        <v>18</v>
      </c>
      <c r="D32" s="79">
        <f>'2022-2024计划'!I249</f>
        <v>1500592</v>
      </c>
      <c r="E32" s="79">
        <f>'2022-2024计划'!J249</f>
        <v>737029</v>
      </c>
      <c r="F32" s="79">
        <f>'2022-2024计划'!K249</f>
        <v>269550</v>
      </c>
      <c r="G32" s="79">
        <f>'2022-2024计划'!L249</f>
        <v>298479</v>
      </c>
      <c r="H32" s="79">
        <f>'2022-2024计划'!M249</f>
        <v>169000</v>
      </c>
      <c r="I32" s="93"/>
    </row>
    <row r="33" spans="1:9" ht="30.95" customHeight="1">
      <c r="A33" s="77">
        <v>12</v>
      </c>
      <c r="B33" s="75" t="s">
        <v>53</v>
      </c>
      <c r="C33" s="78">
        <f>'2022-2024计划'!C268</f>
        <v>22</v>
      </c>
      <c r="D33" s="79">
        <f>'2022-2024计划'!I268</f>
        <v>1599231</v>
      </c>
      <c r="E33" s="79">
        <f>'2022-2024计划'!J268</f>
        <v>761608</v>
      </c>
      <c r="F33" s="79">
        <f>'2022-2024计划'!K268</f>
        <v>287247</v>
      </c>
      <c r="G33" s="79">
        <f>'2022-2024计划'!L268</f>
        <v>294485</v>
      </c>
      <c r="H33" s="79">
        <f>'2022-2024计划'!M268</f>
        <v>179876</v>
      </c>
      <c r="I33" s="93"/>
    </row>
    <row r="34" spans="1:9" ht="30.95" customHeight="1">
      <c r="A34" s="77">
        <v>13</v>
      </c>
      <c r="B34" s="75" t="s">
        <v>54</v>
      </c>
      <c r="C34" s="78">
        <f>'2022-2024计划'!C291</f>
        <v>43</v>
      </c>
      <c r="D34" s="79">
        <f>'2022-2024计划'!I291</f>
        <v>2149615.54</v>
      </c>
      <c r="E34" s="79">
        <f>'2022-2024计划'!J291</f>
        <v>881869</v>
      </c>
      <c r="F34" s="79">
        <f>'2022-2024计划'!K291</f>
        <v>223519</v>
      </c>
      <c r="G34" s="79">
        <f>'2022-2024计划'!L291</f>
        <v>516194</v>
      </c>
      <c r="H34" s="79">
        <f>'2022-2024计划'!M291</f>
        <v>142156</v>
      </c>
      <c r="I34" s="93"/>
    </row>
    <row r="35" spans="1:9" ht="30.95" customHeight="1">
      <c r="A35" s="77">
        <v>14</v>
      </c>
      <c r="B35" s="75" t="s">
        <v>55</v>
      </c>
      <c r="C35" s="78">
        <f>'2022-2024计划'!C335</f>
        <v>18</v>
      </c>
      <c r="D35" s="79">
        <f>'2022-2024计划'!I335</f>
        <v>381793.25339999999</v>
      </c>
      <c r="E35" s="79">
        <f>'2022-2024计划'!J335</f>
        <v>39984.139492000002</v>
      </c>
      <c r="F35" s="79">
        <f>'2022-2024计划'!K335</f>
        <v>22756</v>
      </c>
      <c r="G35" s="79">
        <f>'2022-2024计划'!L335</f>
        <v>12614</v>
      </c>
      <c r="H35" s="79">
        <f>'2022-2024计划'!M335</f>
        <v>4614</v>
      </c>
      <c r="I35" s="93"/>
    </row>
  </sheetData>
  <mergeCells count="26">
    <mergeCell ref="R18:R19"/>
    <mergeCell ref="A17:E17"/>
    <mergeCell ref="O17:U17"/>
    <mergeCell ref="O18:P18"/>
    <mergeCell ref="S18:U18"/>
    <mergeCell ref="A30:B30"/>
    <mergeCell ref="A19:A20"/>
    <mergeCell ref="B19:B20"/>
    <mergeCell ref="C19:C20"/>
    <mergeCell ref="D19:D20"/>
    <mergeCell ref="E19:E20"/>
    <mergeCell ref="J16:J19"/>
    <mergeCell ref="K16:K19"/>
    <mergeCell ref="L16:L19"/>
    <mergeCell ref="M16:M19"/>
    <mergeCell ref="N18:N19"/>
    <mergeCell ref="Q18:Q19"/>
    <mergeCell ref="A1:H1"/>
    <mergeCell ref="E3:H3"/>
    <mergeCell ref="A5:B5"/>
    <mergeCell ref="A6:B6"/>
    <mergeCell ref="N16:U16"/>
    <mergeCell ref="A3:A4"/>
    <mergeCell ref="B3:B4"/>
    <mergeCell ref="C3:C4"/>
    <mergeCell ref="D3:D4"/>
  </mergeCells>
  <phoneticPr fontId="31" type="noConversion"/>
  <pageMargins left="1.4166666666666701" right="0.75" top="0.47222222222222199" bottom="0.31458333333333299" header="0.5" footer="0.35416666666666702"/>
  <pageSetup paperSize="9" scale="80" orientation="landscape"/>
</worksheet>
</file>

<file path=xl/worksheets/sheet3.xml><?xml version="1.0" encoding="utf-8"?>
<worksheet xmlns="http://schemas.openxmlformats.org/spreadsheetml/2006/main" xmlns:r="http://schemas.openxmlformats.org/officeDocument/2006/relationships">
  <dimension ref="A1:N458"/>
  <sheetViews>
    <sheetView tabSelected="1" workbookViewId="0">
      <pane xSplit="3" ySplit="4" topLeftCell="D147" activePane="bottomRight" state="frozen"/>
      <selection pane="topRight"/>
      <selection pane="bottomLeft"/>
      <selection pane="bottomRight" activeCell="J10" sqref="J10"/>
    </sheetView>
  </sheetViews>
  <sheetFormatPr defaultColWidth="9" defaultRowHeight="10.5"/>
  <cols>
    <col min="1" max="1" width="5.625" style="2" customWidth="1"/>
    <col min="2" max="2" width="21.25" style="12" customWidth="1"/>
    <col min="3" max="3" width="8" style="13" customWidth="1"/>
    <col min="4" max="4" width="19.875" style="14" customWidth="1"/>
    <col min="5" max="5" width="7.125" style="2" customWidth="1"/>
    <col min="6" max="6" width="36.625" style="14" customWidth="1"/>
    <col min="7" max="7" width="5.125" style="15" customWidth="1"/>
    <col min="8" max="8" width="3.625" style="15" customWidth="1"/>
    <col min="9" max="9" width="9" style="2" customWidth="1"/>
    <col min="10" max="10" width="8.625" style="2" customWidth="1"/>
    <col min="11" max="11" width="8.875" style="16" customWidth="1"/>
    <col min="12" max="12" width="8.375" style="2" customWidth="1"/>
    <col min="13" max="13" width="8" style="2" customWidth="1"/>
    <col min="14" max="14" width="7.625" style="2" customWidth="1"/>
    <col min="15" max="16384" width="9" style="2"/>
  </cols>
  <sheetData>
    <row r="1" spans="1:14" s="1" customFormat="1" ht="27">
      <c r="A1" s="124" t="s">
        <v>56</v>
      </c>
      <c r="B1" s="124"/>
      <c r="C1" s="124"/>
      <c r="D1" s="124"/>
      <c r="E1" s="124"/>
      <c r="F1" s="124"/>
      <c r="G1" s="124"/>
      <c r="H1" s="124"/>
      <c r="I1" s="124"/>
      <c r="J1" s="124"/>
      <c r="K1" s="124"/>
      <c r="L1" s="124"/>
      <c r="M1" s="124"/>
      <c r="N1" s="124"/>
    </row>
    <row r="2" spans="1:14">
      <c r="A2" s="125" t="s">
        <v>3</v>
      </c>
      <c r="B2" s="126"/>
      <c r="C2" s="126"/>
      <c r="D2" s="127"/>
      <c r="E2" s="126"/>
      <c r="F2" s="127"/>
      <c r="G2" s="126"/>
      <c r="H2" s="126"/>
      <c r="I2" s="126"/>
      <c r="J2" s="126"/>
      <c r="K2" s="127"/>
      <c r="L2" s="126"/>
      <c r="M2" s="126"/>
      <c r="N2" s="128"/>
    </row>
    <row r="3" spans="1:14" s="3" customFormat="1" ht="11.1" customHeight="1">
      <c r="A3" s="129" t="s">
        <v>4</v>
      </c>
      <c r="B3" s="129" t="s">
        <v>57</v>
      </c>
      <c r="C3" s="129" t="s">
        <v>58</v>
      </c>
      <c r="D3" s="129" t="s">
        <v>59</v>
      </c>
      <c r="E3" s="129" t="s">
        <v>60</v>
      </c>
      <c r="F3" s="129" t="s">
        <v>61</v>
      </c>
      <c r="G3" s="129" t="s">
        <v>35</v>
      </c>
      <c r="H3" s="129"/>
      <c r="I3" s="129" t="s">
        <v>14</v>
      </c>
      <c r="J3" s="129" t="s">
        <v>8</v>
      </c>
      <c r="K3" s="129"/>
      <c r="L3" s="129"/>
      <c r="M3" s="129"/>
      <c r="N3" s="129" t="s">
        <v>62</v>
      </c>
    </row>
    <row r="4" spans="1:14" s="3" customFormat="1">
      <c r="A4" s="129"/>
      <c r="B4" s="129"/>
      <c r="C4" s="129"/>
      <c r="D4" s="129"/>
      <c r="E4" s="129"/>
      <c r="F4" s="129"/>
      <c r="G4" s="129"/>
      <c r="H4" s="129"/>
      <c r="I4" s="129"/>
      <c r="J4" s="17" t="s">
        <v>48</v>
      </c>
      <c r="K4" s="17" t="s">
        <v>10</v>
      </c>
      <c r="L4" s="17" t="s">
        <v>11</v>
      </c>
      <c r="M4" s="17" t="s">
        <v>12</v>
      </c>
      <c r="N4" s="129"/>
    </row>
    <row r="5" spans="1:14" s="3" customFormat="1" ht="18" customHeight="1">
      <c r="A5" s="18"/>
      <c r="B5" s="18" t="s">
        <v>63</v>
      </c>
      <c r="C5" s="19">
        <f>C6+C197</f>
        <v>328</v>
      </c>
      <c r="D5" s="18"/>
      <c r="E5" s="18"/>
      <c r="F5" s="18"/>
      <c r="G5" s="130"/>
      <c r="H5" s="131"/>
      <c r="I5" s="19">
        <f>I6+I197</f>
        <v>25011192.708299998</v>
      </c>
      <c r="J5" s="19">
        <f>J6+J197</f>
        <v>12072314.7969342</v>
      </c>
      <c r="K5" s="19">
        <f>K6+K197</f>
        <v>3114305</v>
      </c>
      <c r="L5" s="19">
        <f>L6+L197</f>
        <v>5114466.2533333302</v>
      </c>
      <c r="M5" s="19">
        <f>M6+M197</f>
        <v>3843542.9033333301</v>
      </c>
      <c r="N5" s="18"/>
    </row>
    <row r="6" spans="1:14" s="4" customFormat="1" ht="18" customHeight="1">
      <c r="A6" s="20"/>
      <c r="B6" s="20" t="s">
        <v>18</v>
      </c>
      <c r="C6" s="20">
        <f>C7+C36+C42+C50+C55+C154+C181+C190+C160</f>
        <v>177</v>
      </c>
      <c r="D6" s="20"/>
      <c r="E6" s="20"/>
      <c r="F6" s="20"/>
      <c r="G6" s="132"/>
      <c r="H6" s="132"/>
      <c r="I6" s="20">
        <f>I7+I36+I42+I50+I55+I154+I181+I190+I160</f>
        <v>18699121.924899999</v>
      </c>
      <c r="J6" s="20">
        <f>J7+J36+J42+J50+J55+J154+J181+J190+J160</f>
        <v>9269123.4700000007</v>
      </c>
      <c r="K6" s="20">
        <f>K7+K36+K42+K50+K55+K154+K181+K190+K160</f>
        <v>2096764</v>
      </c>
      <c r="L6" s="20">
        <f>L7+L36+L42+L50+L55+L154+L181+L190+L160</f>
        <v>3867262.2533333302</v>
      </c>
      <c r="M6" s="20">
        <f>M7+M36+M42+M50+M55+M154+M181+M190+M160</f>
        <v>3305096.9033333301</v>
      </c>
      <c r="N6" s="20"/>
    </row>
    <row r="7" spans="1:14" ht="18" customHeight="1">
      <c r="A7" s="21" t="s">
        <v>64</v>
      </c>
      <c r="B7" s="21" t="s">
        <v>20</v>
      </c>
      <c r="C7" s="21">
        <v>28</v>
      </c>
      <c r="D7" s="21"/>
      <c r="E7" s="21"/>
      <c r="F7" s="21"/>
      <c r="G7" s="133"/>
      <c r="H7" s="133"/>
      <c r="I7" s="21">
        <v>289149.21000000002</v>
      </c>
      <c r="J7" s="21">
        <v>104420</v>
      </c>
      <c r="K7" s="21">
        <v>30585</v>
      </c>
      <c r="L7" s="21">
        <v>28035</v>
      </c>
      <c r="M7" s="21">
        <v>45800</v>
      </c>
      <c r="N7" s="21"/>
    </row>
    <row r="8" spans="1:14" s="5" customFormat="1" ht="24.95" customHeight="1">
      <c r="A8" s="22">
        <v>1</v>
      </c>
      <c r="B8" s="22" t="s">
        <v>65</v>
      </c>
      <c r="C8" s="22" t="s">
        <v>66</v>
      </c>
      <c r="D8" s="22" t="s">
        <v>67</v>
      </c>
      <c r="E8" s="22" t="s">
        <v>68</v>
      </c>
      <c r="F8" s="22" t="s">
        <v>69</v>
      </c>
      <c r="G8" s="134" t="s">
        <v>43</v>
      </c>
      <c r="H8" s="134"/>
      <c r="I8" s="22">
        <v>30313</v>
      </c>
      <c r="J8" s="22">
        <v>13000</v>
      </c>
      <c r="K8" s="22">
        <v>9000</v>
      </c>
      <c r="L8" s="22">
        <v>4000</v>
      </c>
      <c r="M8" s="22"/>
      <c r="N8" s="22" t="s">
        <v>70</v>
      </c>
    </row>
    <row r="9" spans="1:14" s="5" customFormat="1" ht="24.95" customHeight="1">
      <c r="A9" s="22">
        <v>2</v>
      </c>
      <c r="B9" s="22" t="s">
        <v>71</v>
      </c>
      <c r="C9" s="22" t="s">
        <v>66</v>
      </c>
      <c r="D9" s="22" t="s">
        <v>72</v>
      </c>
      <c r="E9" s="22" t="s">
        <v>73</v>
      </c>
      <c r="F9" s="22" t="s">
        <v>74</v>
      </c>
      <c r="G9" s="134" t="s">
        <v>75</v>
      </c>
      <c r="H9" s="134"/>
      <c r="I9" s="22">
        <v>4889</v>
      </c>
      <c r="J9" s="22">
        <v>1055</v>
      </c>
      <c r="K9" s="22">
        <v>1055</v>
      </c>
      <c r="L9" s="22"/>
      <c r="M9" s="22"/>
      <c r="N9" s="22" t="s">
        <v>70</v>
      </c>
    </row>
    <row r="10" spans="1:14" s="5" customFormat="1" ht="24.95" customHeight="1">
      <c r="A10" s="22">
        <v>3</v>
      </c>
      <c r="B10" s="22" t="s">
        <v>76</v>
      </c>
      <c r="C10" s="22" t="s">
        <v>66</v>
      </c>
      <c r="D10" s="22" t="s">
        <v>77</v>
      </c>
      <c r="E10" s="22" t="s">
        <v>78</v>
      </c>
      <c r="F10" s="22" t="s">
        <v>79</v>
      </c>
      <c r="G10" s="134" t="s">
        <v>75</v>
      </c>
      <c r="H10" s="134"/>
      <c r="I10" s="22">
        <v>4340</v>
      </c>
      <c r="J10" s="22">
        <v>1400</v>
      </c>
      <c r="K10" s="22">
        <v>1400</v>
      </c>
      <c r="L10" s="22"/>
      <c r="M10" s="22"/>
      <c r="N10" s="22" t="s">
        <v>70</v>
      </c>
    </row>
    <row r="11" spans="1:14" s="5" customFormat="1" ht="24.95" customHeight="1">
      <c r="A11" s="22">
        <v>4</v>
      </c>
      <c r="B11" s="22" t="s">
        <v>80</v>
      </c>
      <c r="C11" s="22" t="s">
        <v>66</v>
      </c>
      <c r="D11" s="22" t="s">
        <v>81</v>
      </c>
      <c r="E11" s="22" t="s">
        <v>82</v>
      </c>
      <c r="F11" s="22" t="s">
        <v>83</v>
      </c>
      <c r="G11" s="134" t="s">
        <v>75</v>
      </c>
      <c r="H11" s="134"/>
      <c r="I11" s="22">
        <v>5508.21</v>
      </c>
      <c r="J11" s="22">
        <v>1950</v>
      </c>
      <c r="K11" s="22">
        <v>1403</v>
      </c>
      <c r="L11" s="22">
        <v>547</v>
      </c>
      <c r="M11" s="22"/>
      <c r="N11" s="22" t="s">
        <v>70</v>
      </c>
    </row>
    <row r="12" spans="1:14" s="5" customFormat="1" ht="24.95" customHeight="1">
      <c r="A12" s="22">
        <v>5</v>
      </c>
      <c r="B12" s="22" t="s">
        <v>84</v>
      </c>
      <c r="C12" s="22" t="s">
        <v>66</v>
      </c>
      <c r="D12" s="22" t="s">
        <v>85</v>
      </c>
      <c r="E12" s="22" t="s">
        <v>82</v>
      </c>
      <c r="F12" s="22" t="s">
        <v>86</v>
      </c>
      <c r="G12" s="134" t="s">
        <v>75</v>
      </c>
      <c r="H12" s="134"/>
      <c r="I12" s="22">
        <v>4490</v>
      </c>
      <c r="J12" s="22">
        <v>3140</v>
      </c>
      <c r="K12" s="22">
        <v>1631</v>
      </c>
      <c r="L12" s="22">
        <v>1509</v>
      </c>
      <c r="M12" s="22"/>
      <c r="N12" s="22" t="s">
        <v>70</v>
      </c>
    </row>
    <row r="13" spans="1:14" s="5" customFormat="1" ht="24.95" customHeight="1">
      <c r="A13" s="22">
        <v>6</v>
      </c>
      <c r="B13" s="22" t="s">
        <v>87</v>
      </c>
      <c r="C13" s="22" t="s">
        <v>66</v>
      </c>
      <c r="D13" s="22" t="s">
        <v>88</v>
      </c>
      <c r="E13" s="22" t="s">
        <v>89</v>
      </c>
      <c r="F13" s="22" t="s">
        <v>90</v>
      </c>
      <c r="G13" s="134" t="s">
        <v>75</v>
      </c>
      <c r="H13" s="134"/>
      <c r="I13" s="22">
        <v>6554</v>
      </c>
      <c r="J13" s="22">
        <v>2970</v>
      </c>
      <c r="K13" s="22">
        <v>2970</v>
      </c>
      <c r="L13" s="22"/>
      <c r="M13" s="22"/>
      <c r="N13" s="22" t="s">
        <v>70</v>
      </c>
    </row>
    <row r="14" spans="1:14" s="5" customFormat="1" ht="24.95" customHeight="1">
      <c r="A14" s="22">
        <v>7</v>
      </c>
      <c r="B14" s="22" t="s">
        <v>91</v>
      </c>
      <c r="C14" s="22" t="s">
        <v>66</v>
      </c>
      <c r="D14" s="22" t="s">
        <v>77</v>
      </c>
      <c r="E14" s="22" t="s">
        <v>92</v>
      </c>
      <c r="F14" s="22" t="s">
        <v>93</v>
      </c>
      <c r="G14" s="134" t="s">
        <v>75</v>
      </c>
      <c r="H14" s="134"/>
      <c r="I14" s="22">
        <v>4026</v>
      </c>
      <c r="J14" s="22">
        <v>1726</v>
      </c>
      <c r="K14" s="22">
        <v>1000</v>
      </c>
      <c r="L14" s="22">
        <v>726</v>
      </c>
      <c r="M14" s="22"/>
      <c r="N14" s="22" t="s">
        <v>70</v>
      </c>
    </row>
    <row r="15" spans="1:14" s="5" customFormat="1" ht="24.95" customHeight="1">
      <c r="A15" s="22">
        <v>8</v>
      </c>
      <c r="B15" s="22" t="s">
        <v>94</v>
      </c>
      <c r="C15" s="22" t="s">
        <v>66</v>
      </c>
      <c r="D15" s="22" t="s">
        <v>95</v>
      </c>
      <c r="E15" s="22" t="s">
        <v>96</v>
      </c>
      <c r="F15" s="22" t="s">
        <v>97</v>
      </c>
      <c r="G15" s="134" t="s">
        <v>43</v>
      </c>
      <c r="H15" s="134"/>
      <c r="I15" s="22">
        <v>5805</v>
      </c>
      <c r="J15" s="22">
        <v>5805</v>
      </c>
      <c r="K15" s="22">
        <v>3000</v>
      </c>
      <c r="L15" s="22">
        <v>2805</v>
      </c>
      <c r="M15" s="22"/>
      <c r="N15" s="22" t="s">
        <v>70</v>
      </c>
    </row>
    <row r="16" spans="1:14" s="5" customFormat="1" ht="24.95" customHeight="1">
      <c r="A16" s="22">
        <v>9</v>
      </c>
      <c r="B16" s="22" t="s">
        <v>98</v>
      </c>
      <c r="C16" s="22" t="s">
        <v>66</v>
      </c>
      <c r="D16" s="22" t="s">
        <v>99</v>
      </c>
      <c r="E16" s="22" t="s">
        <v>100</v>
      </c>
      <c r="F16" s="22" t="s">
        <v>101</v>
      </c>
      <c r="G16" s="134" t="s">
        <v>43</v>
      </c>
      <c r="H16" s="134"/>
      <c r="I16" s="22">
        <v>900</v>
      </c>
      <c r="J16" s="22">
        <v>900</v>
      </c>
      <c r="K16" s="22">
        <v>900</v>
      </c>
      <c r="L16" s="22"/>
      <c r="M16" s="22"/>
      <c r="N16" s="22" t="s">
        <v>70</v>
      </c>
    </row>
    <row r="17" spans="1:14" s="5" customFormat="1" ht="24.95" customHeight="1">
      <c r="A17" s="22">
        <v>10</v>
      </c>
      <c r="B17" s="22" t="s">
        <v>102</v>
      </c>
      <c r="C17" s="22" t="s">
        <v>66</v>
      </c>
      <c r="D17" s="22" t="s">
        <v>103</v>
      </c>
      <c r="E17" s="22" t="s">
        <v>100</v>
      </c>
      <c r="F17" s="22" t="s">
        <v>104</v>
      </c>
      <c r="G17" s="134" t="s">
        <v>43</v>
      </c>
      <c r="H17" s="134"/>
      <c r="I17" s="22">
        <v>950</v>
      </c>
      <c r="J17" s="22">
        <v>950</v>
      </c>
      <c r="K17" s="22">
        <v>950</v>
      </c>
      <c r="L17" s="22"/>
      <c r="M17" s="22"/>
      <c r="N17" s="22" t="s">
        <v>70</v>
      </c>
    </row>
    <row r="18" spans="1:14" s="5" customFormat="1" ht="24.95" customHeight="1">
      <c r="A18" s="22">
        <v>11</v>
      </c>
      <c r="B18" s="22" t="s">
        <v>105</v>
      </c>
      <c r="C18" s="22" t="s">
        <v>66</v>
      </c>
      <c r="D18" s="22" t="s">
        <v>106</v>
      </c>
      <c r="E18" s="22" t="s">
        <v>100</v>
      </c>
      <c r="F18" s="22" t="s">
        <v>107</v>
      </c>
      <c r="G18" s="134" t="s">
        <v>43</v>
      </c>
      <c r="H18" s="134"/>
      <c r="I18" s="22">
        <v>600</v>
      </c>
      <c r="J18" s="22">
        <v>600</v>
      </c>
      <c r="K18" s="22">
        <v>600</v>
      </c>
      <c r="L18" s="22"/>
      <c r="M18" s="22"/>
      <c r="N18" s="22" t="s">
        <v>70</v>
      </c>
    </row>
    <row r="19" spans="1:14" s="5" customFormat="1" ht="24.95" customHeight="1">
      <c r="A19" s="22">
        <v>12</v>
      </c>
      <c r="B19" s="22" t="s">
        <v>108</v>
      </c>
      <c r="C19" s="22" t="s">
        <v>66</v>
      </c>
      <c r="D19" s="22" t="s">
        <v>109</v>
      </c>
      <c r="E19" s="22" t="s">
        <v>82</v>
      </c>
      <c r="F19" s="22" t="s">
        <v>110</v>
      </c>
      <c r="G19" s="134" t="s">
        <v>75</v>
      </c>
      <c r="H19" s="134"/>
      <c r="I19" s="22">
        <v>4546</v>
      </c>
      <c r="J19" s="22">
        <v>2300</v>
      </c>
      <c r="K19" s="22">
        <v>1895</v>
      </c>
      <c r="L19" s="22">
        <v>405</v>
      </c>
      <c r="M19" s="22"/>
      <c r="N19" s="22" t="s">
        <v>70</v>
      </c>
    </row>
    <row r="20" spans="1:14" s="5" customFormat="1" ht="24.95" customHeight="1">
      <c r="A20" s="22">
        <v>13</v>
      </c>
      <c r="B20" s="22" t="s">
        <v>111</v>
      </c>
      <c r="C20" s="22" t="s">
        <v>66</v>
      </c>
      <c r="D20" s="22" t="s">
        <v>112</v>
      </c>
      <c r="E20" s="22" t="s">
        <v>82</v>
      </c>
      <c r="F20" s="22" t="s">
        <v>113</v>
      </c>
      <c r="G20" s="134" t="s">
        <v>75</v>
      </c>
      <c r="H20" s="134"/>
      <c r="I20" s="22">
        <v>5197</v>
      </c>
      <c r="J20" s="22">
        <v>2350</v>
      </c>
      <c r="K20" s="22">
        <v>2281</v>
      </c>
      <c r="L20" s="22">
        <v>69</v>
      </c>
      <c r="M20" s="22"/>
      <c r="N20" s="22" t="s">
        <v>70</v>
      </c>
    </row>
    <row r="21" spans="1:14" s="5" customFormat="1" ht="24.95" customHeight="1">
      <c r="A21" s="22">
        <v>14</v>
      </c>
      <c r="B21" s="22" t="s">
        <v>114</v>
      </c>
      <c r="C21" s="22" t="s">
        <v>66</v>
      </c>
      <c r="D21" s="22" t="s">
        <v>115</v>
      </c>
      <c r="E21" s="22" t="s">
        <v>100</v>
      </c>
      <c r="F21" s="22" t="s">
        <v>116</v>
      </c>
      <c r="G21" s="134" t="s">
        <v>43</v>
      </c>
      <c r="H21" s="134"/>
      <c r="I21" s="22">
        <v>900</v>
      </c>
      <c r="J21" s="22">
        <v>900</v>
      </c>
      <c r="K21" s="22">
        <v>900</v>
      </c>
      <c r="L21" s="22"/>
      <c r="M21" s="22"/>
      <c r="N21" s="22" t="s">
        <v>70</v>
      </c>
    </row>
    <row r="22" spans="1:14" s="5" customFormat="1" ht="24.95" customHeight="1">
      <c r="A22" s="22">
        <v>15</v>
      </c>
      <c r="B22" s="22" t="s">
        <v>117</v>
      </c>
      <c r="C22" s="22" t="s">
        <v>66</v>
      </c>
      <c r="D22" s="22" t="s">
        <v>115</v>
      </c>
      <c r="E22" s="22" t="s">
        <v>100</v>
      </c>
      <c r="F22" s="22" t="s">
        <v>116</v>
      </c>
      <c r="G22" s="134" t="s">
        <v>43</v>
      </c>
      <c r="H22" s="134"/>
      <c r="I22" s="22">
        <v>1600</v>
      </c>
      <c r="J22" s="26">
        <v>1600</v>
      </c>
      <c r="K22" s="22">
        <v>1600</v>
      </c>
      <c r="L22" s="22"/>
      <c r="M22" s="22"/>
      <c r="N22" s="22" t="s">
        <v>70</v>
      </c>
    </row>
    <row r="23" spans="1:14" s="5" customFormat="1" ht="24.95" customHeight="1">
      <c r="A23" s="22">
        <v>16</v>
      </c>
      <c r="B23" s="23" t="s">
        <v>118</v>
      </c>
      <c r="C23" s="22" t="s">
        <v>66</v>
      </c>
      <c r="D23" s="22" t="s">
        <v>103</v>
      </c>
      <c r="E23" s="22" t="s">
        <v>119</v>
      </c>
      <c r="F23" s="22" t="s">
        <v>120</v>
      </c>
      <c r="G23" s="134" t="s">
        <v>43</v>
      </c>
      <c r="H23" s="134"/>
      <c r="I23" s="22">
        <v>700</v>
      </c>
      <c r="J23" s="22">
        <v>700</v>
      </c>
      <c r="K23" s="26"/>
      <c r="L23" s="22">
        <v>700</v>
      </c>
      <c r="M23" s="22"/>
      <c r="N23" s="22" t="s">
        <v>70</v>
      </c>
    </row>
    <row r="24" spans="1:14" s="5" customFormat="1" ht="24.95" customHeight="1">
      <c r="A24" s="22">
        <v>17</v>
      </c>
      <c r="B24" s="23" t="s">
        <v>121</v>
      </c>
      <c r="C24" s="22" t="s">
        <v>66</v>
      </c>
      <c r="D24" s="22" t="s">
        <v>122</v>
      </c>
      <c r="E24" s="22" t="s">
        <v>119</v>
      </c>
      <c r="F24" s="22" t="s">
        <v>123</v>
      </c>
      <c r="G24" s="134" t="s">
        <v>43</v>
      </c>
      <c r="H24" s="134"/>
      <c r="I24" s="27">
        <v>6274</v>
      </c>
      <c r="J24" s="22">
        <v>6274</v>
      </c>
      <c r="K24" s="26"/>
      <c r="L24" s="22">
        <v>6274</v>
      </c>
      <c r="M24" s="22"/>
      <c r="N24" s="22" t="s">
        <v>70</v>
      </c>
    </row>
    <row r="25" spans="1:14" s="5" customFormat="1" ht="24.95" customHeight="1">
      <c r="A25" s="22">
        <v>18</v>
      </c>
      <c r="B25" s="22" t="s">
        <v>124</v>
      </c>
      <c r="C25" s="22" t="s">
        <v>66</v>
      </c>
      <c r="D25" s="22" t="s">
        <v>125</v>
      </c>
      <c r="E25" s="22" t="s">
        <v>126</v>
      </c>
      <c r="F25" s="22" t="s">
        <v>127</v>
      </c>
      <c r="G25" s="134" t="s">
        <v>43</v>
      </c>
      <c r="H25" s="134"/>
      <c r="I25" s="23">
        <v>36459</v>
      </c>
      <c r="J25" s="22">
        <v>19000</v>
      </c>
      <c r="K25" s="22"/>
      <c r="L25" s="22">
        <v>9000</v>
      </c>
      <c r="M25" s="22">
        <v>10000</v>
      </c>
      <c r="N25" s="22" t="s">
        <v>70</v>
      </c>
    </row>
    <row r="26" spans="1:14" s="5" customFormat="1" ht="24.95" customHeight="1">
      <c r="A26" s="22">
        <v>19</v>
      </c>
      <c r="B26" s="22" t="s">
        <v>128</v>
      </c>
      <c r="C26" s="22" t="s">
        <v>66</v>
      </c>
      <c r="D26" s="22" t="s">
        <v>72</v>
      </c>
      <c r="E26" s="22" t="s">
        <v>129</v>
      </c>
      <c r="F26" s="22" t="s">
        <v>130</v>
      </c>
      <c r="G26" s="134" t="s">
        <v>43</v>
      </c>
      <c r="H26" s="134"/>
      <c r="I26" s="22">
        <v>18245</v>
      </c>
      <c r="J26" s="22">
        <v>7800</v>
      </c>
      <c r="K26" s="22"/>
      <c r="L26" s="22"/>
      <c r="M26" s="22">
        <v>7800</v>
      </c>
      <c r="N26" s="22" t="s">
        <v>70</v>
      </c>
    </row>
    <row r="27" spans="1:14" s="5" customFormat="1" ht="24.95" customHeight="1">
      <c r="A27" s="22">
        <v>20</v>
      </c>
      <c r="B27" s="22" t="s">
        <v>131</v>
      </c>
      <c r="C27" s="22" t="s">
        <v>66</v>
      </c>
      <c r="D27" s="22" t="s">
        <v>132</v>
      </c>
      <c r="E27" s="22" t="s">
        <v>133</v>
      </c>
      <c r="F27" s="22" t="s">
        <v>134</v>
      </c>
      <c r="G27" s="134" t="s">
        <v>43</v>
      </c>
      <c r="H27" s="134"/>
      <c r="I27" s="22">
        <v>4092</v>
      </c>
      <c r="J27" s="22">
        <v>3000</v>
      </c>
      <c r="K27" s="22"/>
      <c r="L27" s="22">
        <v>1000</v>
      </c>
      <c r="M27" s="22">
        <v>2000</v>
      </c>
      <c r="N27" s="22" t="s">
        <v>70</v>
      </c>
    </row>
    <row r="28" spans="1:14" s="5" customFormat="1" ht="33" customHeight="1">
      <c r="A28" s="22">
        <v>21</v>
      </c>
      <c r="B28" s="22" t="s">
        <v>135</v>
      </c>
      <c r="C28" s="22" t="s">
        <v>66</v>
      </c>
      <c r="D28" s="22" t="s">
        <v>136</v>
      </c>
      <c r="E28" s="22" t="s">
        <v>133</v>
      </c>
      <c r="F28" s="22" t="s">
        <v>137</v>
      </c>
      <c r="G28" s="134" t="s">
        <v>43</v>
      </c>
      <c r="H28" s="134"/>
      <c r="I28" s="22">
        <v>4500</v>
      </c>
      <c r="J28" s="22">
        <v>3000</v>
      </c>
      <c r="K28" s="22"/>
      <c r="L28" s="22">
        <v>1000</v>
      </c>
      <c r="M28" s="22">
        <v>2000</v>
      </c>
      <c r="N28" s="22" t="s">
        <v>70</v>
      </c>
    </row>
    <row r="29" spans="1:14" s="5" customFormat="1" ht="24.95" customHeight="1">
      <c r="A29" s="22">
        <v>22</v>
      </c>
      <c r="B29" s="22" t="s">
        <v>138</v>
      </c>
      <c r="C29" s="22" t="s">
        <v>66</v>
      </c>
      <c r="D29" s="22" t="s">
        <v>103</v>
      </c>
      <c r="E29" s="22" t="s">
        <v>139</v>
      </c>
      <c r="F29" s="22" t="s">
        <v>140</v>
      </c>
      <c r="G29" s="134" t="s">
        <v>43</v>
      </c>
      <c r="H29" s="134"/>
      <c r="I29" s="22">
        <v>6411</v>
      </c>
      <c r="J29" s="22">
        <v>2000</v>
      </c>
      <c r="K29" s="22"/>
      <c r="L29" s="22"/>
      <c r="M29" s="22">
        <v>2000</v>
      </c>
      <c r="N29" s="22" t="s">
        <v>70</v>
      </c>
    </row>
    <row r="30" spans="1:14" s="5" customFormat="1" ht="27" customHeight="1">
      <c r="A30" s="22">
        <v>23</v>
      </c>
      <c r="B30" s="22" t="s">
        <v>141</v>
      </c>
      <c r="C30" s="22" t="s">
        <v>66</v>
      </c>
      <c r="D30" s="22" t="s">
        <v>142</v>
      </c>
      <c r="E30" s="23" t="s">
        <v>143</v>
      </c>
      <c r="F30" s="22" t="s">
        <v>144</v>
      </c>
      <c r="G30" s="134" t="s">
        <v>43</v>
      </c>
      <c r="H30" s="134"/>
      <c r="I30" s="22">
        <v>23499</v>
      </c>
      <c r="J30" s="22">
        <v>5000</v>
      </c>
      <c r="K30" s="22"/>
      <c r="L30" s="22"/>
      <c r="M30" s="22">
        <v>5000</v>
      </c>
      <c r="N30" s="22" t="s">
        <v>70</v>
      </c>
    </row>
    <row r="31" spans="1:14" s="5" customFormat="1" ht="21.95" customHeight="1">
      <c r="A31" s="22">
        <v>24</v>
      </c>
      <c r="B31" s="22" t="s">
        <v>145</v>
      </c>
      <c r="C31" s="22" t="s">
        <v>66</v>
      </c>
      <c r="D31" s="22" t="s">
        <v>146</v>
      </c>
      <c r="E31" s="22" t="s">
        <v>143</v>
      </c>
      <c r="F31" s="22" t="s">
        <v>147</v>
      </c>
      <c r="G31" s="134" t="s">
        <v>43</v>
      </c>
      <c r="H31" s="134"/>
      <c r="I31" s="22">
        <v>17043</v>
      </c>
      <c r="J31" s="22">
        <v>5000</v>
      </c>
      <c r="K31" s="22"/>
      <c r="L31" s="22"/>
      <c r="M31" s="22">
        <v>5000</v>
      </c>
      <c r="N31" s="22" t="s">
        <v>70</v>
      </c>
    </row>
    <row r="32" spans="1:14" s="5" customFormat="1" ht="21.95" customHeight="1">
      <c r="A32" s="22">
        <v>25</v>
      </c>
      <c r="B32" s="22" t="s">
        <v>148</v>
      </c>
      <c r="C32" s="22" t="s">
        <v>66</v>
      </c>
      <c r="D32" s="22" t="s">
        <v>95</v>
      </c>
      <c r="E32" s="22" t="s">
        <v>143</v>
      </c>
      <c r="F32" s="22" t="s">
        <v>149</v>
      </c>
      <c r="G32" s="134" t="s">
        <v>43</v>
      </c>
      <c r="H32" s="134"/>
      <c r="I32" s="22">
        <v>2563</v>
      </c>
      <c r="J32" s="22">
        <v>1000</v>
      </c>
      <c r="K32" s="22"/>
      <c r="L32" s="22"/>
      <c r="M32" s="22">
        <v>1000</v>
      </c>
      <c r="N32" s="22" t="s">
        <v>70</v>
      </c>
    </row>
    <row r="33" spans="1:14" s="5" customFormat="1" ht="21.95" customHeight="1">
      <c r="A33" s="22">
        <v>26</v>
      </c>
      <c r="B33" s="22" t="s">
        <v>150</v>
      </c>
      <c r="C33" s="22" t="s">
        <v>66</v>
      </c>
      <c r="D33" s="22" t="s">
        <v>151</v>
      </c>
      <c r="E33" s="22" t="s">
        <v>143</v>
      </c>
      <c r="F33" s="22" t="s">
        <v>152</v>
      </c>
      <c r="G33" s="134" t="s">
        <v>43</v>
      </c>
      <c r="H33" s="134"/>
      <c r="I33" s="22">
        <v>18000</v>
      </c>
      <c r="J33" s="22">
        <v>3000</v>
      </c>
      <c r="K33" s="22"/>
      <c r="L33" s="22"/>
      <c r="M33" s="22">
        <v>3000</v>
      </c>
      <c r="N33" s="22" t="s">
        <v>70</v>
      </c>
    </row>
    <row r="34" spans="1:14" s="5" customFormat="1" ht="21.95" customHeight="1">
      <c r="A34" s="22">
        <v>27</v>
      </c>
      <c r="B34" s="22" t="s">
        <v>153</v>
      </c>
      <c r="C34" s="22" t="s">
        <v>66</v>
      </c>
      <c r="D34" s="22" t="s">
        <v>154</v>
      </c>
      <c r="E34" s="22" t="s">
        <v>143</v>
      </c>
      <c r="F34" s="22" t="s">
        <v>155</v>
      </c>
      <c r="G34" s="134" t="s">
        <v>43</v>
      </c>
      <c r="H34" s="134"/>
      <c r="I34" s="22">
        <v>38195</v>
      </c>
      <c r="J34" s="22">
        <v>5000</v>
      </c>
      <c r="K34" s="22"/>
      <c r="L34" s="22"/>
      <c r="M34" s="22">
        <v>5000</v>
      </c>
      <c r="N34" s="22" t="s">
        <v>70</v>
      </c>
    </row>
    <row r="35" spans="1:14" s="5" customFormat="1" ht="21.95" customHeight="1">
      <c r="A35" s="22">
        <v>28</v>
      </c>
      <c r="B35" s="22" t="s">
        <v>156</v>
      </c>
      <c r="C35" s="22" t="s">
        <v>66</v>
      </c>
      <c r="D35" s="22" t="s">
        <v>157</v>
      </c>
      <c r="E35" s="22" t="s">
        <v>143</v>
      </c>
      <c r="F35" s="22" t="s">
        <v>158</v>
      </c>
      <c r="G35" s="134" t="s">
        <v>43</v>
      </c>
      <c r="H35" s="134"/>
      <c r="I35" s="22">
        <v>32550</v>
      </c>
      <c r="J35" s="22">
        <v>3000</v>
      </c>
      <c r="K35" s="22"/>
      <c r="L35" s="22"/>
      <c r="M35" s="22">
        <v>3000</v>
      </c>
      <c r="N35" s="22" t="s">
        <v>70</v>
      </c>
    </row>
    <row r="36" spans="1:14" ht="15.95" customHeight="1">
      <c r="A36" s="21" t="s">
        <v>159</v>
      </c>
      <c r="B36" s="21" t="s">
        <v>21</v>
      </c>
      <c r="C36" s="21">
        <v>5</v>
      </c>
      <c r="D36" s="21"/>
      <c r="E36" s="21"/>
      <c r="F36" s="21"/>
      <c r="G36" s="133"/>
      <c r="H36" s="133"/>
      <c r="I36" s="21">
        <f>SUM(I37:I41)</f>
        <v>456638.27</v>
      </c>
      <c r="J36" s="21">
        <f>SUM(J37:J41)</f>
        <v>234680</v>
      </c>
      <c r="K36" s="21">
        <f>SUM(K37:K41)</f>
        <v>48000</v>
      </c>
      <c r="L36" s="21">
        <f>SUM(L37:L41)</f>
        <v>75000</v>
      </c>
      <c r="M36" s="21">
        <f>SUM(M37:M41)</f>
        <v>111680</v>
      </c>
      <c r="N36" s="21"/>
    </row>
    <row r="37" spans="1:14" ht="45.95" customHeight="1">
      <c r="A37" s="23">
        <f>A35+1</f>
        <v>29</v>
      </c>
      <c r="B37" s="22" t="s">
        <v>160</v>
      </c>
      <c r="C37" s="22" t="s">
        <v>161</v>
      </c>
      <c r="D37" s="22" t="s">
        <v>162</v>
      </c>
      <c r="E37" s="22" t="s">
        <v>163</v>
      </c>
      <c r="F37" s="22" t="s">
        <v>164</v>
      </c>
      <c r="G37" s="134" t="s">
        <v>75</v>
      </c>
      <c r="H37" s="134"/>
      <c r="I37" s="22">
        <v>92499.46</v>
      </c>
      <c r="J37" s="22">
        <v>77180</v>
      </c>
      <c r="K37" s="22">
        <v>28000</v>
      </c>
      <c r="L37" s="22">
        <v>28000</v>
      </c>
      <c r="M37" s="23">
        <v>21180</v>
      </c>
      <c r="N37" s="22" t="s">
        <v>165</v>
      </c>
    </row>
    <row r="38" spans="1:14" ht="45" customHeight="1">
      <c r="A38" s="23">
        <f>A37+1</f>
        <v>30</v>
      </c>
      <c r="B38" s="22" t="s">
        <v>166</v>
      </c>
      <c r="C38" s="22" t="s">
        <v>167</v>
      </c>
      <c r="D38" s="22" t="s">
        <v>168</v>
      </c>
      <c r="E38" s="22" t="s">
        <v>169</v>
      </c>
      <c r="F38" s="22" t="s">
        <v>170</v>
      </c>
      <c r="G38" s="134" t="s">
        <v>171</v>
      </c>
      <c r="H38" s="134"/>
      <c r="I38" s="22">
        <v>184285.81</v>
      </c>
      <c r="J38" s="22">
        <v>114000</v>
      </c>
      <c r="K38" s="22">
        <v>20000</v>
      </c>
      <c r="L38" s="22">
        <v>34000</v>
      </c>
      <c r="M38" s="23">
        <v>60000</v>
      </c>
      <c r="N38" s="22" t="s">
        <v>165</v>
      </c>
    </row>
    <row r="39" spans="1:14" s="6" customFormat="1" ht="27" customHeight="1">
      <c r="A39" s="22">
        <f>A38+1</f>
        <v>31</v>
      </c>
      <c r="B39" s="22" t="s">
        <v>172</v>
      </c>
      <c r="C39" s="22" t="s">
        <v>161</v>
      </c>
      <c r="D39" s="22" t="s">
        <v>173</v>
      </c>
      <c r="E39" s="22" t="s">
        <v>174</v>
      </c>
      <c r="F39" s="22" t="s">
        <v>175</v>
      </c>
      <c r="G39" s="134" t="s">
        <v>75</v>
      </c>
      <c r="H39" s="134"/>
      <c r="I39" s="22">
        <v>15390</v>
      </c>
      <c r="J39" s="22">
        <v>9500</v>
      </c>
      <c r="K39" s="26"/>
      <c r="L39" s="22">
        <v>3000</v>
      </c>
      <c r="M39" s="23">
        <v>6500</v>
      </c>
      <c r="N39" s="22" t="s">
        <v>165</v>
      </c>
    </row>
    <row r="40" spans="1:14" s="6" customFormat="1" ht="27" customHeight="1">
      <c r="A40" s="22">
        <f>A39+1</f>
        <v>32</v>
      </c>
      <c r="B40" s="23" t="s">
        <v>176</v>
      </c>
      <c r="C40" s="22" t="s">
        <v>177</v>
      </c>
      <c r="D40" s="22" t="s">
        <v>178</v>
      </c>
      <c r="E40" s="22" t="s">
        <v>179</v>
      </c>
      <c r="F40" s="22" t="s">
        <v>180</v>
      </c>
      <c r="G40" s="134" t="s">
        <v>75</v>
      </c>
      <c r="H40" s="134"/>
      <c r="I40" s="22">
        <v>66000</v>
      </c>
      <c r="J40" s="22">
        <v>22000</v>
      </c>
      <c r="K40" s="22"/>
      <c r="L40" s="22">
        <v>7000</v>
      </c>
      <c r="M40" s="23">
        <v>15000</v>
      </c>
      <c r="N40" s="22" t="s">
        <v>165</v>
      </c>
    </row>
    <row r="41" spans="1:14" s="6" customFormat="1" ht="27" customHeight="1">
      <c r="A41" s="22">
        <f>A40+1</f>
        <v>33</v>
      </c>
      <c r="B41" s="22" t="s">
        <v>181</v>
      </c>
      <c r="C41" s="22" t="s">
        <v>161</v>
      </c>
      <c r="D41" s="22" t="s">
        <v>182</v>
      </c>
      <c r="E41" s="22" t="s">
        <v>183</v>
      </c>
      <c r="F41" s="22" t="s">
        <v>184</v>
      </c>
      <c r="G41" s="134" t="s">
        <v>75</v>
      </c>
      <c r="H41" s="134"/>
      <c r="I41" s="22">
        <v>98463</v>
      </c>
      <c r="J41" s="22">
        <v>12000</v>
      </c>
      <c r="K41" s="22"/>
      <c r="L41" s="22">
        <v>3000</v>
      </c>
      <c r="M41" s="22">
        <v>9000</v>
      </c>
      <c r="N41" s="22" t="s">
        <v>165</v>
      </c>
    </row>
    <row r="42" spans="1:14" ht="18" customHeight="1">
      <c r="A42" s="21" t="s">
        <v>185</v>
      </c>
      <c r="B42" s="21" t="s">
        <v>22</v>
      </c>
      <c r="C42" s="21">
        <v>7</v>
      </c>
      <c r="D42" s="21"/>
      <c r="E42" s="21"/>
      <c r="F42" s="21"/>
      <c r="G42" s="133"/>
      <c r="H42" s="133"/>
      <c r="I42" s="21">
        <f>SUM(I43:I49)</f>
        <v>14346.5</v>
      </c>
      <c r="J42" s="21">
        <f>SUM(J43:J49)</f>
        <v>11035.5</v>
      </c>
      <c r="K42" s="21"/>
      <c r="L42" s="21">
        <f>SUM(L43:L49)</f>
        <v>3532</v>
      </c>
      <c r="M42" s="21">
        <f>SUM(M43:M49)</f>
        <v>7503.1</v>
      </c>
      <c r="N42" s="21"/>
    </row>
    <row r="43" spans="1:14" ht="36" customHeight="1">
      <c r="A43" s="23">
        <f>A41+1</f>
        <v>34</v>
      </c>
      <c r="B43" s="22" t="s">
        <v>186</v>
      </c>
      <c r="C43" s="22" t="s">
        <v>187</v>
      </c>
      <c r="D43" s="22" t="s">
        <v>188</v>
      </c>
      <c r="E43" s="22" t="s">
        <v>189</v>
      </c>
      <c r="F43" s="24" t="s">
        <v>190</v>
      </c>
      <c r="G43" s="134" t="s">
        <v>43</v>
      </c>
      <c r="H43" s="134"/>
      <c r="I43" s="22">
        <v>249</v>
      </c>
      <c r="J43" s="22">
        <v>249</v>
      </c>
      <c r="K43" s="22"/>
      <c r="L43" s="22">
        <v>180</v>
      </c>
      <c r="M43" s="22">
        <v>69</v>
      </c>
      <c r="N43" s="22" t="s">
        <v>191</v>
      </c>
    </row>
    <row r="44" spans="1:14" ht="36" customHeight="1">
      <c r="A44" s="23">
        <f t="shared" ref="A44:A49" si="0">A43+1</f>
        <v>35</v>
      </c>
      <c r="B44" s="24" t="s">
        <v>192</v>
      </c>
      <c r="C44" s="24" t="s">
        <v>193</v>
      </c>
      <c r="D44" s="24" t="s">
        <v>194</v>
      </c>
      <c r="E44" s="22" t="s">
        <v>195</v>
      </c>
      <c r="F44" s="24" t="s">
        <v>196</v>
      </c>
      <c r="G44" s="134" t="s">
        <v>43</v>
      </c>
      <c r="H44" s="134"/>
      <c r="I44" s="24">
        <v>3509</v>
      </c>
      <c r="J44" s="24">
        <v>2456</v>
      </c>
      <c r="K44" s="24"/>
      <c r="L44" s="24">
        <v>1052</v>
      </c>
      <c r="M44" s="24">
        <v>1403.6</v>
      </c>
      <c r="N44" s="22" t="s">
        <v>191</v>
      </c>
    </row>
    <row r="45" spans="1:14" ht="51.95" customHeight="1">
      <c r="A45" s="23">
        <f t="shared" si="0"/>
        <v>36</v>
      </c>
      <c r="B45" s="22" t="s">
        <v>197</v>
      </c>
      <c r="C45" s="22" t="s">
        <v>198</v>
      </c>
      <c r="D45" s="22" t="s">
        <v>199</v>
      </c>
      <c r="E45" s="22" t="s">
        <v>195</v>
      </c>
      <c r="F45" s="22" t="s">
        <v>200</v>
      </c>
      <c r="G45" s="134" t="s">
        <v>43</v>
      </c>
      <c r="H45" s="134"/>
      <c r="I45" s="22">
        <v>1750</v>
      </c>
      <c r="J45" s="22">
        <v>1400</v>
      </c>
      <c r="K45" s="22"/>
      <c r="L45" s="22">
        <v>350</v>
      </c>
      <c r="M45" s="22">
        <v>1050</v>
      </c>
      <c r="N45" s="22" t="s">
        <v>191</v>
      </c>
    </row>
    <row r="46" spans="1:14" ht="51.95" customHeight="1">
      <c r="A46" s="23">
        <f t="shared" si="0"/>
        <v>37</v>
      </c>
      <c r="B46" s="22" t="s">
        <v>201</v>
      </c>
      <c r="C46" s="22" t="s">
        <v>187</v>
      </c>
      <c r="D46" s="22" t="s">
        <v>202</v>
      </c>
      <c r="E46" s="22" t="s">
        <v>203</v>
      </c>
      <c r="F46" s="24" t="s">
        <v>204</v>
      </c>
      <c r="G46" s="134" t="s">
        <v>43</v>
      </c>
      <c r="H46" s="134"/>
      <c r="I46" s="22">
        <v>1291.5</v>
      </c>
      <c r="J46" s="22">
        <v>1291.5</v>
      </c>
      <c r="K46" s="22"/>
      <c r="L46" s="22">
        <v>550</v>
      </c>
      <c r="M46" s="22">
        <v>741.5</v>
      </c>
      <c r="N46" s="22" t="s">
        <v>191</v>
      </c>
    </row>
    <row r="47" spans="1:14" ht="48" customHeight="1">
      <c r="A47" s="23">
        <f t="shared" si="0"/>
        <v>38</v>
      </c>
      <c r="B47" s="22" t="s">
        <v>205</v>
      </c>
      <c r="C47" s="22" t="s">
        <v>187</v>
      </c>
      <c r="D47" s="22" t="s">
        <v>202</v>
      </c>
      <c r="E47" s="22" t="s">
        <v>195</v>
      </c>
      <c r="F47" s="24" t="s">
        <v>206</v>
      </c>
      <c r="G47" s="134" t="s">
        <v>43</v>
      </c>
      <c r="H47" s="134"/>
      <c r="I47" s="22">
        <v>6508</v>
      </c>
      <c r="J47" s="22">
        <v>4600</v>
      </c>
      <c r="K47" s="22"/>
      <c r="L47" s="22">
        <v>600</v>
      </c>
      <c r="M47" s="22">
        <v>4000</v>
      </c>
      <c r="N47" s="22" t="s">
        <v>191</v>
      </c>
    </row>
    <row r="48" spans="1:14" ht="60" customHeight="1">
      <c r="A48" s="23">
        <f t="shared" si="0"/>
        <v>39</v>
      </c>
      <c r="B48" s="22" t="s">
        <v>207</v>
      </c>
      <c r="C48" s="22" t="s">
        <v>198</v>
      </c>
      <c r="D48" s="22" t="s">
        <v>208</v>
      </c>
      <c r="E48" s="22" t="s">
        <v>209</v>
      </c>
      <c r="F48" s="22" t="s">
        <v>210</v>
      </c>
      <c r="G48" s="134" t="s">
        <v>43</v>
      </c>
      <c r="H48" s="134"/>
      <c r="I48" s="22">
        <v>600</v>
      </c>
      <c r="J48" s="22">
        <v>600</v>
      </c>
      <c r="K48" s="22"/>
      <c r="L48" s="22">
        <v>600</v>
      </c>
      <c r="M48" s="22"/>
      <c r="N48" s="22" t="s">
        <v>191</v>
      </c>
    </row>
    <row r="49" spans="1:14" ht="50.1" customHeight="1">
      <c r="A49" s="23">
        <f t="shared" si="0"/>
        <v>40</v>
      </c>
      <c r="B49" s="22" t="s">
        <v>211</v>
      </c>
      <c r="C49" s="22" t="s">
        <v>187</v>
      </c>
      <c r="D49" s="22" t="s">
        <v>212</v>
      </c>
      <c r="E49" s="22" t="s">
        <v>203</v>
      </c>
      <c r="F49" s="22" t="s">
        <v>213</v>
      </c>
      <c r="G49" s="134" t="s">
        <v>43</v>
      </c>
      <c r="H49" s="134"/>
      <c r="I49" s="22">
        <v>439</v>
      </c>
      <c r="J49" s="22">
        <v>439</v>
      </c>
      <c r="K49" s="22"/>
      <c r="L49" s="22">
        <v>200</v>
      </c>
      <c r="M49" s="22">
        <v>239</v>
      </c>
      <c r="N49" s="22" t="s">
        <v>191</v>
      </c>
    </row>
    <row r="50" spans="1:14" ht="18" customHeight="1">
      <c r="A50" s="21" t="s">
        <v>214</v>
      </c>
      <c r="B50" s="21" t="s">
        <v>24</v>
      </c>
      <c r="C50" s="21">
        <v>4</v>
      </c>
      <c r="D50" s="21"/>
      <c r="E50" s="21"/>
      <c r="F50" s="21"/>
      <c r="G50" s="133"/>
      <c r="H50" s="133"/>
      <c r="I50" s="21">
        <f>SUM(I51:I54)</f>
        <v>6267</v>
      </c>
      <c r="J50" s="21">
        <f>SUM(J51:J54)</f>
        <v>5917</v>
      </c>
      <c r="K50" s="21">
        <f>SUM(K51:K54)</f>
        <v>2200</v>
      </c>
      <c r="L50" s="21">
        <f>SUM(L51:L54)</f>
        <v>2400</v>
      </c>
      <c r="M50" s="21">
        <f>SUM(M51:M54)</f>
        <v>1317</v>
      </c>
      <c r="N50" s="21"/>
    </row>
    <row r="51" spans="1:14" ht="53.1" customHeight="1">
      <c r="A51" s="23">
        <f>A49+1</f>
        <v>41</v>
      </c>
      <c r="B51" s="22" t="s">
        <v>215</v>
      </c>
      <c r="C51" s="22" t="s">
        <v>216</v>
      </c>
      <c r="D51" s="22" t="s">
        <v>217</v>
      </c>
      <c r="E51" s="22" t="s">
        <v>218</v>
      </c>
      <c r="F51" s="22" t="s">
        <v>219</v>
      </c>
      <c r="G51" s="134" t="s">
        <v>171</v>
      </c>
      <c r="H51" s="134"/>
      <c r="I51" s="22">
        <v>4367</v>
      </c>
      <c r="J51" s="22">
        <v>4017</v>
      </c>
      <c r="K51" s="22">
        <v>1300</v>
      </c>
      <c r="L51" s="22">
        <v>1800</v>
      </c>
      <c r="M51" s="22">
        <v>917</v>
      </c>
      <c r="N51" s="22" t="s">
        <v>220</v>
      </c>
    </row>
    <row r="52" spans="1:14" s="5" customFormat="1" ht="33.950000000000003" customHeight="1">
      <c r="A52" s="23">
        <f>A51+1</f>
        <v>42</v>
      </c>
      <c r="B52" s="22" t="s">
        <v>221</v>
      </c>
      <c r="C52" s="22" t="s">
        <v>222</v>
      </c>
      <c r="D52" s="22" t="s">
        <v>223</v>
      </c>
      <c r="E52" s="22" t="s">
        <v>224</v>
      </c>
      <c r="F52" s="22" t="s">
        <v>225</v>
      </c>
      <c r="G52" s="134" t="s">
        <v>226</v>
      </c>
      <c r="H52" s="134"/>
      <c r="I52" s="22">
        <v>400</v>
      </c>
      <c r="J52" s="22">
        <v>400</v>
      </c>
      <c r="K52" s="26">
        <v>300</v>
      </c>
      <c r="L52" s="22">
        <v>100</v>
      </c>
      <c r="M52" s="22"/>
      <c r="N52" s="22" t="s">
        <v>220</v>
      </c>
    </row>
    <row r="53" spans="1:14" s="5" customFormat="1" ht="57" customHeight="1">
      <c r="A53" s="23">
        <f>A52+1</f>
        <v>43</v>
      </c>
      <c r="B53" s="22" t="s">
        <v>227</v>
      </c>
      <c r="C53" s="22" t="s">
        <v>216</v>
      </c>
      <c r="D53" s="22" t="s">
        <v>228</v>
      </c>
      <c r="E53" s="22" t="s">
        <v>229</v>
      </c>
      <c r="F53" s="22" t="s">
        <v>230</v>
      </c>
      <c r="G53" s="135" t="s">
        <v>43</v>
      </c>
      <c r="H53" s="136"/>
      <c r="I53" s="22">
        <v>1200</v>
      </c>
      <c r="J53" s="22">
        <v>1200</v>
      </c>
      <c r="K53" s="26">
        <v>300</v>
      </c>
      <c r="L53" s="22">
        <v>500</v>
      </c>
      <c r="M53" s="22">
        <v>400</v>
      </c>
      <c r="N53" s="22" t="s">
        <v>220</v>
      </c>
    </row>
    <row r="54" spans="1:14" s="5" customFormat="1" ht="35.1" customHeight="1">
      <c r="A54" s="23">
        <f>A53+1</f>
        <v>44</v>
      </c>
      <c r="B54" s="22" t="s">
        <v>231</v>
      </c>
      <c r="C54" s="22" t="s">
        <v>232</v>
      </c>
      <c r="D54" s="22" t="s">
        <v>233</v>
      </c>
      <c r="E54" s="22" t="s">
        <v>234</v>
      </c>
      <c r="F54" s="22" t="s">
        <v>235</v>
      </c>
      <c r="G54" s="134" t="s">
        <v>43</v>
      </c>
      <c r="H54" s="134"/>
      <c r="I54" s="22">
        <v>300</v>
      </c>
      <c r="J54" s="22">
        <v>300</v>
      </c>
      <c r="K54" s="22">
        <v>300</v>
      </c>
      <c r="L54" s="22"/>
      <c r="M54" s="22"/>
      <c r="N54" s="22" t="s">
        <v>220</v>
      </c>
    </row>
    <row r="55" spans="1:14" s="4" customFormat="1" ht="18.95" customHeight="1">
      <c r="A55" s="21" t="s">
        <v>236</v>
      </c>
      <c r="B55" s="21" t="s">
        <v>25</v>
      </c>
      <c r="C55" s="21">
        <f>C56+C105+C111+C134</f>
        <v>94</v>
      </c>
      <c r="D55" s="21"/>
      <c r="E55" s="21"/>
      <c r="F55" s="21"/>
      <c r="G55" s="133"/>
      <c r="H55" s="133"/>
      <c r="I55" s="21">
        <f>I56+I105+I111+I134</f>
        <v>15173755.584899999</v>
      </c>
      <c r="J55" s="21">
        <f>J56+J105+J111+J134</f>
        <v>7433914.9699999997</v>
      </c>
      <c r="K55" s="21">
        <f>K56+K105+K111+K134</f>
        <v>1448057</v>
      </c>
      <c r="L55" s="21">
        <f>L56+L105+L111+L134</f>
        <v>3120106.8733333298</v>
      </c>
      <c r="M55" s="21">
        <f>M56+M105+M111+M134</f>
        <v>2865750.80333333</v>
      </c>
      <c r="N55" s="21"/>
    </row>
    <row r="56" spans="1:14" s="7" customFormat="1">
      <c r="A56" s="25" t="s">
        <v>237</v>
      </c>
      <c r="B56" s="25" t="s">
        <v>238</v>
      </c>
      <c r="C56" s="25">
        <v>48</v>
      </c>
      <c r="D56" s="25"/>
      <c r="E56" s="25"/>
      <c r="F56" s="25"/>
      <c r="G56" s="137"/>
      <c r="H56" s="137"/>
      <c r="I56" s="25">
        <f>SUM(I57:I104)</f>
        <v>4912534.4049000004</v>
      </c>
      <c r="J56" s="25">
        <f>SUM(J57:J104)</f>
        <v>1979220</v>
      </c>
      <c r="K56" s="25">
        <f>SUM(K57:K104)</f>
        <v>386531</v>
      </c>
      <c r="L56" s="25">
        <f>SUM(L57:L104)</f>
        <v>735939</v>
      </c>
      <c r="M56" s="25">
        <f>SUM(M57:M104)</f>
        <v>856750</v>
      </c>
      <c r="N56" s="25"/>
    </row>
    <row r="57" spans="1:14" s="6" customFormat="1" ht="50.1" customHeight="1">
      <c r="A57" s="22">
        <f>A54+1</f>
        <v>45</v>
      </c>
      <c r="B57" s="23" t="s">
        <v>239</v>
      </c>
      <c r="C57" s="22" t="s">
        <v>240</v>
      </c>
      <c r="D57" s="22" t="s">
        <v>241</v>
      </c>
      <c r="E57" s="22" t="s">
        <v>242</v>
      </c>
      <c r="F57" s="22" t="s">
        <v>243</v>
      </c>
      <c r="G57" s="134" t="s">
        <v>171</v>
      </c>
      <c r="H57" s="134"/>
      <c r="I57" s="22">
        <v>762000</v>
      </c>
      <c r="J57" s="22">
        <v>18600</v>
      </c>
      <c r="K57" s="22">
        <v>18600</v>
      </c>
      <c r="L57" s="22"/>
      <c r="M57" s="22"/>
      <c r="N57" s="22" t="s">
        <v>244</v>
      </c>
    </row>
    <row r="58" spans="1:14" s="6" customFormat="1" ht="57" customHeight="1">
      <c r="A58" s="22">
        <f t="shared" ref="A58:A70" si="1">A57+1</f>
        <v>46</v>
      </c>
      <c r="B58" s="23" t="s">
        <v>245</v>
      </c>
      <c r="C58" s="22" t="s">
        <v>246</v>
      </c>
      <c r="D58" s="22" t="s">
        <v>247</v>
      </c>
      <c r="E58" s="22" t="s">
        <v>248</v>
      </c>
      <c r="F58" s="22" t="s">
        <v>249</v>
      </c>
      <c r="G58" s="134" t="s">
        <v>250</v>
      </c>
      <c r="H58" s="134"/>
      <c r="I58" s="22">
        <v>90200</v>
      </c>
      <c r="J58" s="22">
        <v>5000</v>
      </c>
      <c r="K58" s="22">
        <v>5000</v>
      </c>
      <c r="L58" s="22"/>
      <c r="M58" s="22"/>
      <c r="N58" s="22" t="s">
        <v>244</v>
      </c>
    </row>
    <row r="59" spans="1:14" s="6" customFormat="1" ht="38.1" customHeight="1">
      <c r="A59" s="23">
        <f t="shared" si="1"/>
        <v>47</v>
      </c>
      <c r="B59" s="23" t="s">
        <v>251</v>
      </c>
      <c r="C59" s="23" t="s">
        <v>252</v>
      </c>
      <c r="D59" s="23" t="s">
        <v>54</v>
      </c>
      <c r="E59" s="23" t="s">
        <v>253</v>
      </c>
      <c r="F59" s="23" t="s">
        <v>254</v>
      </c>
      <c r="G59" s="138" t="s">
        <v>43</v>
      </c>
      <c r="H59" s="138"/>
      <c r="I59" s="23">
        <v>29138</v>
      </c>
      <c r="J59" s="23">
        <v>16738</v>
      </c>
      <c r="K59" s="23">
        <v>5000</v>
      </c>
      <c r="L59" s="23">
        <v>10000</v>
      </c>
      <c r="M59" s="23">
        <v>1738</v>
      </c>
      <c r="N59" s="22" t="s">
        <v>244</v>
      </c>
    </row>
    <row r="60" spans="1:14" s="6" customFormat="1" ht="45" customHeight="1">
      <c r="A60" s="23">
        <f t="shared" si="1"/>
        <v>48</v>
      </c>
      <c r="B60" s="23" t="s">
        <v>255</v>
      </c>
      <c r="C60" s="23" t="s">
        <v>256</v>
      </c>
      <c r="D60" s="23" t="s">
        <v>257</v>
      </c>
      <c r="E60" s="23" t="s">
        <v>258</v>
      </c>
      <c r="F60" s="23" t="s">
        <v>259</v>
      </c>
      <c r="G60" s="138" t="s">
        <v>43</v>
      </c>
      <c r="H60" s="138"/>
      <c r="I60" s="23">
        <v>2617</v>
      </c>
      <c r="J60" s="23">
        <v>200</v>
      </c>
      <c r="K60" s="23">
        <v>200</v>
      </c>
      <c r="L60" s="23"/>
      <c r="M60" s="23"/>
      <c r="N60" s="22" t="s">
        <v>244</v>
      </c>
    </row>
    <row r="61" spans="1:14" s="6" customFormat="1" ht="33.950000000000003" customHeight="1">
      <c r="A61" s="23">
        <f t="shared" si="1"/>
        <v>49</v>
      </c>
      <c r="B61" s="23" t="s">
        <v>260</v>
      </c>
      <c r="C61" s="23" t="s">
        <v>261</v>
      </c>
      <c r="D61" s="23" t="s">
        <v>257</v>
      </c>
      <c r="E61" s="23" t="s">
        <v>262</v>
      </c>
      <c r="F61" s="23" t="s">
        <v>263</v>
      </c>
      <c r="G61" s="138" t="s">
        <v>43</v>
      </c>
      <c r="H61" s="138"/>
      <c r="I61" s="23">
        <v>3733</v>
      </c>
      <c r="J61" s="23">
        <v>3433</v>
      </c>
      <c r="K61" s="23">
        <v>3433</v>
      </c>
      <c r="L61" s="23"/>
      <c r="M61" s="23"/>
      <c r="N61" s="22" t="s">
        <v>244</v>
      </c>
    </row>
    <row r="62" spans="1:14" s="6" customFormat="1" ht="38.1" customHeight="1">
      <c r="A62" s="23">
        <f t="shared" si="1"/>
        <v>50</v>
      </c>
      <c r="B62" s="23" t="s">
        <v>264</v>
      </c>
      <c r="C62" s="23" t="s">
        <v>265</v>
      </c>
      <c r="D62" s="23" t="s">
        <v>266</v>
      </c>
      <c r="E62" s="23" t="s">
        <v>267</v>
      </c>
      <c r="F62" s="23" t="s">
        <v>268</v>
      </c>
      <c r="G62" s="138" t="s">
        <v>269</v>
      </c>
      <c r="H62" s="138"/>
      <c r="I62" s="23">
        <v>89000</v>
      </c>
      <c r="J62" s="23">
        <v>40000</v>
      </c>
      <c r="K62" s="23">
        <v>10000</v>
      </c>
      <c r="L62" s="23">
        <v>15000</v>
      </c>
      <c r="M62" s="23">
        <v>15000</v>
      </c>
      <c r="N62" s="22" t="s">
        <v>244</v>
      </c>
    </row>
    <row r="63" spans="1:14" s="6" customFormat="1" ht="31.5">
      <c r="A63" s="22">
        <f t="shared" si="1"/>
        <v>51</v>
      </c>
      <c r="B63" s="23" t="s">
        <v>270</v>
      </c>
      <c r="C63" s="22" t="s">
        <v>265</v>
      </c>
      <c r="D63" s="22" t="s">
        <v>271</v>
      </c>
      <c r="E63" s="22" t="s">
        <v>272</v>
      </c>
      <c r="F63" s="22" t="s">
        <v>273</v>
      </c>
      <c r="G63" s="139" t="s">
        <v>269</v>
      </c>
      <c r="H63" s="139"/>
      <c r="I63" s="22">
        <v>103000</v>
      </c>
      <c r="J63" s="22">
        <v>43000</v>
      </c>
      <c r="K63" s="22"/>
      <c r="L63" s="22">
        <v>20000</v>
      </c>
      <c r="M63" s="22">
        <v>23000</v>
      </c>
      <c r="N63" s="22" t="s">
        <v>244</v>
      </c>
    </row>
    <row r="64" spans="1:14" s="6" customFormat="1" ht="26.1" customHeight="1">
      <c r="A64" s="22">
        <f t="shared" si="1"/>
        <v>52</v>
      </c>
      <c r="B64" s="23" t="s">
        <v>274</v>
      </c>
      <c r="C64" s="22"/>
      <c r="D64" s="22" t="s">
        <v>257</v>
      </c>
      <c r="E64" s="22" t="s">
        <v>275</v>
      </c>
      <c r="F64" s="22" t="s">
        <v>276</v>
      </c>
      <c r="G64" s="134" t="s">
        <v>75</v>
      </c>
      <c r="H64" s="134"/>
      <c r="I64" s="28">
        <v>800000</v>
      </c>
      <c r="J64" s="28">
        <v>300000</v>
      </c>
      <c r="K64" s="22">
        <v>100000</v>
      </c>
      <c r="L64" s="22">
        <v>100000</v>
      </c>
      <c r="M64" s="22">
        <v>100000</v>
      </c>
      <c r="N64" s="22" t="s">
        <v>244</v>
      </c>
    </row>
    <row r="65" spans="1:14" s="6" customFormat="1" ht="33.950000000000003" customHeight="1">
      <c r="A65" s="22">
        <f t="shared" si="1"/>
        <v>53</v>
      </c>
      <c r="B65" s="23" t="s">
        <v>277</v>
      </c>
      <c r="C65" s="22" t="s">
        <v>278</v>
      </c>
      <c r="D65" s="22" t="s">
        <v>279</v>
      </c>
      <c r="E65" s="22" t="s">
        <v>280</v>
      </c>
      <c r="F65" s="22" t="s">
        <v>281</v>
      </c>
      <c r="G65" s="134" t="s">
        <v>75</v>
      </c>
      <c r="H65" s="134"/>
      <c r="I65" s="28">
        <v>245000</v>
      </c>
      <c r="J65" s="28">
        <v>139000</v>
      </c>
      <c r="K65" s="28">
        <v>39000</v>
      </c>
      <c r="L65" s="28">
        <v>50000</v>
      </c>
      <c r="M65" s="28">
        <v>50000</v>
      </c>
      <c r="N65" s="22" t="s">
        <v>244</v>
      </c>
    </row>
    <row r="66" spans="1:14" s="6" customFormat="1" ht="53.1" customHeight="1">
      <c r="A66" s="22">
        <f t="shared" si="1"/>
        <v>54</v>
      </c>
      <c r="B66" s="23" t="s">
        <v>282</v>
      </c>
      <c r="C66" s="22" t="s">
        <v>283</v>
      </c>
      <c r="D66" s="22" t="s">
        <v>284</v>
      </c>
      <c r="E66" s="22" t="s">
        <v>285</v>
      </c>
      <c r="F66" s="22" t="s">
        <v>286</v>
      </c>
      <c r="G66" s="138" t="s">
        <v>287</v>
      </c>
      <c r="H66" s="138"/>
      <c r="I66" s="28">
        <v>1842800</v>
      </c>
      <c r="J66" s="23">
        <v>863502</v>
      </c>
      <c r="K66" s="26">
        <v>137102</v>
      </c>
      <c r="L66" s="26">
        <v>338200</v>
      </c>
      <c r="M66" s="23">
        <v>388200</v>
      </c>
      <c r="N66" s="22" t="s">
        <v>244</v>
      </c>
    </row>
    <row r="67" spans="1:14" s="6" customFormat="1" ht="30" customHeight="1">
      <c r="A67" s="23">
        <f t="shared" si="1"/>
        <v>55</v>
      </c>
      <c r="B67" s="23" t="s">
        <v>288</v>
      </c>
      <c r="C67" s="23" t="s">
        <v>289</v>
      </c>
      <c r="D67" s="23" t="s">
        <v>257</v>
      </c>
      <c r="E67" s="23" t="s">
        <v>290</v>
      </c>
      <c r="F67" s="23" t="s">
        <v>291</v>
      </c>
      <c r="G67" s="138" t="s">
        <v>44</v>
      </c>
      <c r="H67" s="138"/>
      <c r="I67" s="28">
        <v>42528</v>
      </c>
      <c r="J67" s="23">
        <v>42528</v>
      </c>
      <c r="K67" s="23">
        <v>28000</v>
      </c>
      <c r="L67" s="23">
        <v>14528</v>
      </c>
      <c r="M67" s="23"/>
      <c r="N67" s="22" t="s">
        <v>244</v>
      </c>
    </row>
    <row r="68" spans="1:14" s="6" customFormat="1" ht="31.5">
      <c r="A68" s="23">
        <f t="shared" si="1"/>
        <v>56</v>
      </c>
      <c r="B68" s="23" t="s">
        <v>292</v>
      </c>
      <c r="C68" s="23" t="s">
        <v>246</v>
      </c>
      <c r="D68" s="23" t="s">
        <v>293</v>
      </c>
      <c r="E68" s="23" t="s">
        <v>294</v>
      </c>
      <c r="F68" s="23" t="s">
        <v>295</v>
      </c>
      <c r="G68" s="138" t="s">
        <v>43</v>
      </c>
      <c r="H68" s="138"/>
      <c r="I68" s="28">
        <v>18000</v>
      </c>
      <c r="J68" s="23">
        <v>18000</v>
      </c>
      <c r="K68" s="23"/>
      <c r="L68" s="23">
        <v>9000</v>
      </c>
      <c r="M68" s="23">
        <v>9000</v>
      </c>
      <c r="N68" s="22" t="s">
        <v>244</v>
      </c>
    </row>
    <row r="69" spans="1:14" s="6" customFormat="1" ht="42" customHeight="1">
      <c r="A69" s="23">
        <f t="shared" si="1"/>
        <v>57</v>
      </c>
      <c r="B69" s="23" t="s">
        <v>296</v>
      </c>
      <c r="C69" s="23" t="s">
        <v>246</v>
      </c>
      <c r="D69" s="23" t="s">
        <v>257</v>
      </c>
      <c r="E69" s="23" t="s">
        <v>294</v>
      </c>
      <c r="F69" s="23" t="s">
        <v>297</v>
      </c>
      <c r="G69" s="140" t="s">
        <v>43</v>
      </c>
      <c r="H69" s="140"/>
      <c r="I69" s="31">
        <v>7000</v>
      </c>
      <c r="J69" s="31">
        <v>7000</v>
      </c>
      <c r="K69" s="23"/>
      <c r="L69" s="32">
        <v>3000</v>
      </c>
      <c r="M69" s="23">
        <v>4000</v>
      </c>
      <c r="N69" s="22" t="s">
        <v>244</v>
      </c>
    </row>
    <row r="70" spans="1:14" s="6" customFormat="1" ht="45.95" customHeight="1">
      <c r="A70" s="23">
        <f t="shared" si="1"/>
        <v>58</v>
      </c>
      <c r="B70" s="23" t="s">
        <v>298</v>
      </c>
      <c r="C70" s="23" t="s">
        <v>246</v>
      </c>
      <c r="D70" s="23" t="s">
        <v>299</v>
      </c>
      <c r="E70" s="23" t="s">
        <v>300</v>
      </c>
      <c r="F70" s="23" t="s">
        <v>301</v>
      </c>
      <c r="G70" s="138" t="s">
        <v>43</v>
      </c>
      <c r="H70" s="138"/>
      <c r="I70" s="33">
        <v>1500</v>
      </c>
      <c r="J70" s="23">
        <v>1500</v>
      </c>
      <c r="K70" s="26"/>
      <c r="L70" s="23">
        <v>1500</v>
      </c>
      <c r="M70" s="23"/>
      <c r="N70" s="22" t="s">
        <v>244</v>
      </c>
    </row>
    <row r="71" spans="1:14" s="6" customFormat="1" ht="35.1" customHeight="1">
      <c r="A71" s="23">
        <f t="shared" ref="A71:A104" si="2">A70+1</f>
        <v>59</v>
      </c>
      <c r="B71" s="23" t="s">
        <v>302</v>
      </c>
      <c r="C71" s="22" t="s">
        <v>246</v>
      </c>
      <c r="D71" s="22" t="s">
        <v>303</v>
      </c>
      <c r="E71" s="22" t="s">
        <v>304</v>
      </c>
      <c r="F71" s="23" t="s">
        <v>305</v>
      </c>
      <c r="G71" s="138" t="s">
        <v>43</v>
      </c>
      <c r="H71" s="138"/>
      <c r="I71" s="28">
        <v>133000</v>
      </c>
      <c r="J71" s="23">
        <v>7000</v>
      </c>
      <c r="K71" s="26"/>
      <c r="L71" s="23">
        <v>0</v>
      </c>
      <c r="M71" s="23">
        <v>7000</v>
      </c>
      <c r="N71" s="22" t="s">
        <v>244</v>
      </c>
    </row>
    <row r="72" spans="1:14" s="6" customFormat="1" ht="57" customHeight="1">
      <c r="A72" s="23">
        <f t="shared" si="2"/>
        <v>60</v>
      </c>
      <c r="B72" s="23" t="s">
        <v>306</v>
      </c>
      <c r="C72" s="23" t="s">
        <v>246</v>
      </c>
      <c r="D72" s="23" t="s">
        <v>307</v>
      </c>
      <c r="E72" s="23" t="s">
        <v>308</v>
      </c>
      <c r="F72" s="23" t="s">
        <v>309</v>
      </c>
      <c r="G72" s="138" t="s">
        <v>43</v>
      </c>
      <c r="H72" s="138"/>
      <c r="I72" s="28">
        <v>45000</v>
      </c>
      <c r="J72" s="23">
        <v>10000</v>
      </c>
      <c r="K72" s="26"/>
      <c r="L72" s="23"/>
      <c r="M72" s="23">
        <v>10000</v>
      </c>
      <c r="N72" s="22" t="s">
        <v>244</v>
      </c>
    </row>
    <row r="73" spans="1:14" s="6" customFormat="1" ht="63.95" customHeight="1">
      <c r="A73" s="23">
        <f t="shared" si="2"/>
        <v>61</v>
      </c>
      <c r="B73" s="23" t="s">
        <v>310</v>
      </c>
      <c r="C73" s="23" t="s">
        <v>256</v>
      </c>
      <c r="D73" s="23" t="s">
        <v>257</v>
      </c>
      <c r="E73" s="23" t="s">
        <v>311</v>
      </c>
      <c r="F73" s="23" t="s">
        <v>312</v>
      </c>
      <c r="G73" s="138" t="s">
        <v>44</v>
      </c>
      <c r="H73" s="138"/>
      <c r="I73" s="28">
        <v>250000</v>
      </c>
      <c r="J73" s="23">
        <v>70000</v>
      </c>
      <c r="K73" s="23"/>
      <c r="L73" s="23">
        <v>30000</v>
      </c>
      <c r="M73" s="23">
        <v>40000</v>
      </c>
      <c r="N73" s="22" t="s">
        <v>244</v>
      </c>
    </row>
    <row r="74" spans="1:14" s="6" customFormat="1" ht="39" customHeight="1">
      <c r="A74" s="23">
        <f t="shared" si="2"/>
        <v>62</v>
      </c>
      <c r="B74" s="23" t="s">
        <v>313</v>
      </c>
      <c r="C74" s="23"/>
      <c r="D74" s="23" t="s">
        <v>314</v>
      </c>
      <c r="E74" s="23" t="s">
        <v>315</v>
      </c>
      <c r="F74" s="23" t="s">
        <v>316</v>
      </c>
      <c r="G74" s="138" t="s">
        <v>44</v>
      </c>
      <c r="H74" s="138"/>
      <c r="I74" s="28">
        <v>12000</v>
      </c>
      <c r="J74" s="23">
        <v>7000</v>
      </c>
      <c r="K74" s="23"/>
      <c r="L74" s="23">
        <v>2000</v>
      </c>
      <c r="M74" s="23">
        <v>5000</v>
      </c>
      <c r="N74" s="22" t="s">
        <v>244</v>
      </c>
    </row>
    <row r="75" spans="1:14" s="6" customFormat="1" ht="38.1" customHeight="1">
      <c r="A75" s="23">
        <f t="shared" si="2"/>
        <v>63</v>
      </c>
      <c r="B75" s="23" t="s">
        <v>317</v>
      </c>
      <c r="C75" s="23" t="s">
        <v>318</v>
      </c>
      <c r="D75" s="23" t="s">
        <v>257</v>
      </c>
      <c r="E75" s="23" t="s">
        <v>294</v>
      </c>
      <c r="F75" s="23" t="s">
        <v>319</v>
      </c>
      <c r="G75" s="138" t="s">
        <v>43</v>
      </c>
      <c r="H75" s="138"/>
      <c r="I75" s="28">
        <v>15128</v>
      </c>
      <c r="J75" s="23">
        <v>15128</v>
      </c>
      <c r="K75" s="23"/>
      <c r="L75" s="23">
        <v>6000</v>
      </c>
      <c r="M75" s="23">
        <v>9128</v>
      </c>
      <c r="N75" s="22" t="s">
        <v>244</v>
      </c>
    </row>
    <row r="76" spans="1:14" s="6" customFormat="1" ht="62.1" customHeight="1">
      <c r="A76" s="23">
        <f t="shared" si="2"/>
        <v>64</v>
      </c>
      <c r="B76" s="23" t="s">
        <v>320</v>
      </c>
      <c r="C76" s="23" t="s">
        <v>321</v>
      </c>
      <c r="D76" s="23" t="s">
        <v>322</v>
      </c>
      <c r="E76" s="23" t="s">
        <v>209</v>
      </c>
      <c r="F76" s="23" t="s">
        <v>323</v>
      </c>
      <c r="G76" s="138" t="s">
        <v>43</v>
      </c>
      <c r="H76" s="138"/>
      <c r="I76" s="23">
        <v>996</v>
      </c>
      <c r="J76" s="23">
        <v>996</v>
      </c>
      <c r="K76" s="23"/>
      <c r="L76" s="23">
        <v>996</v>
      </c>
      <c r="M76" s="23"/>
      <c r="N76" s="22" t="s">
        <v>244</v>
      </c>
    </row>
    <row r="77" spans="1:14" s="6" customFormat="1" ht="33.950000000000003" customHeight="1">
      <c r="A77" s="23">
        <f t="shared" si="2"/>
        <v>65</v>
      </c>
      <c r="B77" s="23" t="s">
        <v>324</v>
      </c>
      <c r="C77" s="23" t="s">
        <v>321</v>
      </c>
      <c r="D77" s="23" t="s">
        <v>325</v>
      </c>
      <c r="E77" s="23" t="s">
        <v>203</v>
      </c>
      <c r="F77" s="23" t="s">
        <v>326</v>
      </c>
      <c r="G77" s="140" t="s">
        <v>43</v>
      </c>
      <c r="H77" s="140"/>
      <c r="I77" s="23">
        <v>3500</v>
      </c>
      <c r="J77" s="23">
        <v>3500</v>
      </c>
      <c r="K77" s="23"/>
      <c r="L77" s="23">
        <v>1000</v>
      </c>
      <c r="M77" s="23">
        <v>2500</v>
      </c>
      <c r="N77" s="22" t="s">
        <v>244</v>
      </c>
    </row>
    <row r="78" spans="1:14" s="6" customFormat="1" ht="36" customHeight="1">
      <c r="A78" s="23">
        <f t="shared" si="2"/>
        <v>66</v>
      </c>
      <c r="B78" s="23" t="s">
        <v>327</v>
      </c>
      <c r="C78" s="23" t="s">
        <v>321</v>
      </c>
      <c r="D78" s="23" t="s">
        <v>328</v>
      </c>
      <c r="E78" s="23" t="s">
        <v>329</v>
      </c>
      <c r="F78" s="23" t="s">
        <v>330</v>
      </c>
      <c r="G78" s="140" t="s">
        <v>43</v>
      </c>
      <c r="H78" s="140"/>
      <c r="I78" s="23">
        <v>10000</v>
      </c>
      <c r="J78" s="23">
        <v>10000</v>
      </c>
      <c r="K78" s="23"/>
      <c r="L78" s="23">
        <v>3400</v>
      </c>
      <c r="M78" s="23">
        <v>6600</v>
      </c>
      <c r="N78" s="22" t="s">
        <v>244</v>
      </c>
    </row>
    <row r="79" spans="1:14" s="6" customFormat="1" ht="48" customHeight="1">
      <c r="A79" s="22">
        <f t="shared" si="2"/>
        <v>67</v>
      </c>
      <c r="B79" s="23" t="s">
        <v>331</v>
      </c>
      <c r="C79" s="22" t="s">
        <v>321</v>
      </c>
      <c r="D79" s="22" t="s">
        <v>332</v>
      </c>
      <c r="E79" s="22" t="s">
        <v>333</v>
      </c>
      <c r="F79" s="23" t="s">
        <v>334</v>
      </c>
      <c r="G79" s="139" t="s">
        <v>43</v>
      </c>
      <c r="H79" s="139"/>
      <c r="I79" s="22">
        <v>9000</v>
      </c>
      <c r="J79" s="22">
        <v>9000</v>
      </c>
      <c r="K79" s="26"/>
      <c r="L79" s="22">
        <v>1800</v>
      </c>
      <c r="M79" s="22">
        <v>7200</v>
      </c>
      <c r="N79" s="22" t="s">
        <v>244</v>
      </c>
    </row>
    <row r="80" spans="1:14" s="6" customFormat="1" ht="38.1" customHeight="1">
      <c r="A80" s="22">
        <f t="shared" si="2"/>
        <v>68</v>
      </c>
      <c r="B80" s="23" t="s">
        <v>335</v>
      </c>
      <c r="C80" s="22" t="s">
        <v>321</v>
      </c>
      <c r="D80" s="22" t="s">
        <v>336</v>
      </c>
      <c r="E80" s="22" t="s">
        <v>337</v>
      </c>
      <c r="F80" s="22" t="s">
        <v>338</v>
      </c>
      <c r="G80" s="139" t="s">
        <v>43</v>
      </c>
      <c r="H80" s="139"/>
      <c r="I80" s="22">
        <v>910</v>
      </c>
      <c r="J80" s="22">
        <v>910</v>
      </c>
      <c r="K80" s="22"/>
      <c r="L80" s="22">
        <v>90</v>
      </c>
      <c r="M80" s="22">
        <v>820</v>
      </c>
      <c r="N80" s="22" t="s">
        <v>244</v>
      </c>
    </row>
    <row r="81" spans="1:14" s="6" customFormat="1" ht="36.950000000000003" customHeight="1">
      <c r="A81" s="22">
        <f t="shared" si="2"/>
        <v>69</v>
      </c>
      <c r="B81" s="23" t="s">
        <v>339</v>
      </c>
      <c r="C81" s="22" t="s">
        <v>340</v>
      </c>
      <c r="D81" s="22" t="s">
        <v>341</v>
      </c>
      <c r="E81" s="22" t="s">
        <v>342</v>
      </c>
      <c r="F81" s="22" t="s">
        <v>343</v>
      </c>
      <c r="G81" s="139" t="s">
        <v>43</v>
      </c>
      <c r="H81" s="139"/>
      <c r="I81" s="22">
        <v>23324</v>
      </c>
      <c r="J81" s="22">
        <v>23324</v>
      </c>
      <c r="K81" s="22"/>
      <c r="L81" s="22">
        <v>3606</v>
      </c>
      <c r="M81" s="22">
        <v>19718</v>
      </c>
      <c r="N81" s="22" t="s">
        <v>244</v>
      </c>
    </row>
    <row r="82" spans="1:14" s="6" customFormat="1" ht="31.5">
      <c r="A82" s="22">
        <f t="shared" si="2"/>
        <v>70</v>
      </c>
      <c r="B82" s="23" t="s">
        <v>344</v>
      </c>
      <c r="C82" s="22" t="s">
        <v>340</v>
      </c>
      <c r="D82" s="22" t="s">
        <v>345</v>
      </c>
      <c r="E82" s="22" t="s">
        <v>203</v>
      </c>
      <c r="F82" s="22" t="s">
        <v>346</v>
      </c>
      <c r="G82" s="139" t="s">
        <v>347</v>
      </c>
      <c r="H82" s="139"/>
      <c r="I82" s="22">
        <v>5000</v>
      </c>
      <c r="J82" s="22">
        <v>5000</v>
      </c>
      <c r="K82" s="22"/>
      <c r="L82" s="22">
        <v>3000</v>
      </c>
      <c r="M82" s="22">
        <v>2000</v>
      </c>
      <c r="N82" s="22" t="s">
        <v>244</v>
      </c>
    </row>
    <row r="83" spans="1:14" s="6" customFormat="1" ht="31.5">
      <c r="A83" s="22">
        <f t="shared" si="2"/>
        <v>71</v>
      </c>
      <c r="B83" s="23" t="s">
        <v>348</v>
      </c>
      <c r="C83" s="22" t="s">
        <v>340</v>
      </c>
      <c r="D83" s="22" t="s">
        <v>349</v>
      </c>
      <c r="E83" s="22" t="s">
        <v>203</v>
      </c>
      <c r="F83" s="22" t="s">
        <v>350</v>
      </c>
      <c r="G83" s="139" t="s">
        <v>347</v>
      </c>
      <c r="H83" s="139"/>
      <c r="I83" s="22">
        <v>2500</v>
      </c>
      <c r="J83" s="22">
        <v>2500</v>
      </c>
      <c r="K83" s="26"/>
      <c r="L83" s="22">
        <v>1500</v>
      </c>
      <c r="M83" s="22">
        <v>1000</v>
      </c>
      <c r="N83" s="22" t="s">
        <v>244</v>
      </c>
    </row>
    <row r="84" spans="1:14" s="6" customFormat="1" ht="51.95" customHeight="1">
      <c r="A84" s="22">
        <f t="shared" si="2"/>
        <v>72</v>
      </c>
      <c r="B84" s="23" t="s">
        <v>351</v>
      </c>
      <c r="C84" s="22" t="s">
        <v>340</v>
      </c>
      <c r="D84" s="22" t="s">
        <v>352</v>
      </c>
      <c r="E84" s="22" t="s">
        <v>353</v>
      </c>
      <c r="F84" s="22" t="s">
        <v>354</v>
      </c>
      <c r="G84" s="139" t="s">
        <v>347</v>
      </c>
      <c r="H84" s="139"/>
      <c r="I84" s="22">
        <v>23462</v>
      </c>
      <c r="J84" s="22">
        <v>21000</v>
      </c>
      <c r="K84" s="22"/>
      <c r="L84" s="22">
        <v>4000</v>
      </c>
      <c r="M84" s="26">
        <v>17000</v>
      </c>
      <c r="N84" s="22" t="s">
        <v>244</v>
      </c>
    </row>
    <row r="85" spans="1:14" s="6" customFormat="1" ht="31.5">
      <c r="A85" s="22">
        <f t="shared" si="2"/>
        <v>73</v>
      </c>
      <c r="B85" s="23" t="s">
        <v>355</v>
      </c>
      <c r="C85" s="22" t="s">
        <v>340</v>
      </c>
      <c r="D85" s="22" t="s">
        <v>356</v>
      </c>
      <c r="E85" s="22" t="s">
        <v>203</v>
      </c>
      <c r="F85" s="22" t="s">
        <v>357</v>
      </c>
      <c r="G85" s="139" t="s">
        <v>347</v>
      </c>
      <c r="H85" s="139"/>
      <c r="I85" s="22">
        <v>21269.354899999998</v>
      </c>
      <c r="J85" s="22">
        <v>21269</v>
      </c>
      <c r="K85" s="22"/>
      <c r="L85" s="22">
        <v>9000</v>
      </c>
      <c r="M85" s="22">
        <v>12269</v>
      </c>
      <c r="N85" s="22" t="s">
        <v>244</v>
      </c>
    </row>
    <row r="86" spans="1:14" s="6" customFormat="1" ht="31.5">
      <c r="A86" s="22">
        <f t="shared" si="2"/>
        <v>74</v>
      </c>
      <c r="B86" s="23" t="s">
        <v>358</v>
      </c>
      <c r="C86" s="22" t="s">
        <v>340</v>
      </c>
      <c r="D86" s="22" t="s">
        <v>359</v>
      </c>
      <c r="E86" s="22" t="s">
        <v>203</v>
      </c>
      <c r="F86" s="22" t="s">
        <v>360</v>
      </c>
      <c r="G86" s="139" t="s">
        <v>347</v>
      </c>
      <c r="H86" s="139"/>
      <c r="I86" s="22">
        <v>25471</v>
      </c>
      <c r="J86" s="22">
        <v>25471</v>
      </c>
      <c r="K86" s="22"/>
      <c r="L86" s="22">
        <v>11000</v>
      </c>
      <c r="M86" s="22">
        <v>14471</v>
      </c>
      <c r="N86" s="22" t="s">
        <v>244</v>
      </c>
    </row>
    <row r="87" spans="1:14" s="6" customFormat="1" ht="56.1" customHeight="1">
      <c r="A87" s="22">
        <f t="shared" si="2"/>
        <v>75</v>
      </c>
      <c r="B87" s="23" t="s">
        <v>361</v>
      </c>
      <c r="C87" s="22" t="s">
        <v>340</v>
      </c>
      <c r="D87" s="22" t="s">
        <v>362</v>
      </c>
      <c r="E87" s="22" t="s">
        <v>203</v>
      </c>
      <c r="F87" s="22" t="s">
        <v>363</v>
      </c>
      <c r="G87" s="139" t="s">
        <v>43</v>
      </c>
      <c r="H87" s="139"/>
      <c r="I87" s="22">
        <v>2586</v>
      </c>
      <c r="J87" s="22">
        <v>2586</v>
      </c>
      <c r="K87" s="26"/>
      <c r="L87" s="22">
        <v>2000</v>
      </c>
      <c r="M87" s="22">
        <v>586</v>
      </c>
      <c r="N87" s="22" t="s">
        <v>244</v>
      </c>
    </row>
    <row r="88" spans="1:14" s="6" customFormat="1" ht="36.950000000000003" customHeight="1">
      <c r="A88" s="22">
        <f t="shared" si="2"/>
        <v>76</v>
      </c>
      <c r="B88" s="23" t="s">
        <v>364</v>
      </c>
      <c r="C88" s="22" t="s">
        <v>340</v>
      </c>
      <c r="D88" s="22" t="s">
        <v>257</v>
      </c>
      <c r="E88" s="22" t="s">
        <v>365</v>
      </c>
      <c r="F88" s="22" t="s">
        <v>366</v>
      </c>
      <c r="G88" s="139" t="s">
        <v>43</v>
      </c>
      <c r="H88" s="139"/>
      <c r="I88" s="22">
        <v>414</v>
      </c>
      <c r="J88" s="22">
        <v>414</v>
      </c>
      <c r="K88" s="26"/>
      <c r="L88" s="22">
        <v>414</v>
      </c>
      <c r="M88" s="22"/>
      <c r="N88" s="22" t="s">
        <v>244</v>
      </c>
    </row>
    <row r="89" spans="1:14" s="6" customFormat="1" ht="78" customHeight="1">
      <c r="A89" s="22">
        <f t="shared" si="2"/>
        <v>77</v>
      </c>
      <c r="B89" s="23" t="s">
        <v>367</v>
      </c>
      <c r="C89" s="22" t="s">
        <v>340</v>
      </c>
      <c r="D89" s="22" t="s">
        <v>368</v>
      </c>
      <c r="E89" s="22" t="s">
        <v>209</v>
      </c>
      <c r="F89" s="22" t="s">
        <v>369</v>
      </c>
      <c r="G89" s="139" t="s">
        <v>43</v>
      </c>
      <c r="H89" s="139"/>
      <c r="I89" s="22">
        <v>217.5</v>
      </c>
      <c r="J89" s="22">
        <v>218</v>
      </c>
      <c r="K89" s="22"/>
      <c r="L89" s="22">
        <v>218</v>
      </c>
      <c r="M89" s="22"/>
      <c r="N89" s="22" t="s">
        <v>244</v>
      </c>
    </row>
    <row r="90" spans="1:14" s="6" customFormat="1" ht="36.950000000000003" customHeight="1">
      <c r="A90" s="22">
        <f t="shared" si="2"/>
        <v>78</v>
      </c>
      <c r="B90" s="23" t="s">
        <v>370</v>
      </c>
      <c r="C90" s="22" t="s">
        <v>246</v>
      </c>
      <c r="D90" s="22" t="s">
        <v>257</v>
      </c>
      <c r="E90" s="22" t="s">
        <v>371</v>
      </c>
      <c r="F90" s="22" t="s">
        <v>372</v>
      </c>
      <c r="G90" s="139" t="s">
        <v>43</v>
      </c>
      <c r="H90" s="139"/>
      <c r="I90" s="22">
        <v>28200</v>
      </c>
      <c r="J90" s="22">
        <v>28200</v>
      </c>
      <c r="K90" s="26"/>
      <c r="L90" s="22">
        <v>10000</v>
      </c>
      <c r="M90" s="22">
        <v>18200</v>
      </c>
      <c r="N90" s="22" t="s">
        <v>244</v>
      </c>
    </row>
    <row r="91" spans="1:14" s="6" customFormat="1" ht="33.950000000000003" customHeight="1">
      <c r="A91" s="22">
        <f t="shared" si="2"/>
        <v>79</v>
      </c>
      <c r="B91" s="23" t="s">
        <v>373</v>
      </c>
      <c r="C91" s="22" t="s">
        <v>246</v>
      </c>
      <c r="D91" s="22" t="s">
        <v>257</v>
      </c>
      <c r="E91" s="22" t="s">
        <v>374</v>
      </c>
      <c r="F91" s="22" t="s">
        <v>305</v>
      </c>
      <c r="G91" s="139" t="s">
        <v>43</v>
      </c>
      <c r="H91" s="139"/>
      <c r="I91" s="22">
        <v>30000</v>
      </c>
      <c r="J91" s="22">
        <v>12000</v>
      </c>
      <c r="K91" s="22"/>
      <c r="L91" s="34">
        <v>6000</v>
      </c>
      <c r="M91" s="22">
        <v>6000</v>
      </c>
      <c r="N91" s="22" t="s">
        <v>244</v>
      </c>
    </row>
    <row r="92" spans="1:14" s="6" customFormat="1" ht="36" customHeight="1">
      <c r="A92" s="22">
        <f t="shared" si="2"/>
        <v>80</v>
      </c>
      <c r="B92" s="23" t="s">
        <v>375</v>
      </c>
      <c r="C92" s="23" t="s">
        <v>318</v>
      </c>
      <c r="D92" s="23" t="s">
        <v>376</v>
      </c>
      <c r="E92" s="23" t="s">
        <v>300</v>
      </c>
      <c r="F92" s="22" t="s">
        <v>377</v>
      </c>
      <c r="G92" s="139" t="s">
        <v>347</v>
      </c>
      <c r="H92" s="139"/>
      <c r="I92" s="23">
        <v>3915</v>
      </c>
      <c r="J92" s="23">
        <v>3915</v>
      </c>
      <c r="K92" s="26"/>
      <c r="L92" s="23">
        <v>3915</v>
      </c>
      <c r="M92" s="23"/>
      <c r="N92" s="22" t="s">
        <v>244</v>
      </c>
    </row>
    <row r="93" spans="1:14" s="6" customFormat="1" ht="33" customHeight="1">
      <c r="A93" s="22">
        <f t="shared" si="2"/>
        <v>81</v>
      </c>
      <c r="B93" s="23" t="s">
        <v>378</v>
      </c>
      <c r="C93" s="22" t="s">
        <v>340</v>
      </c>
      <c r="D93" s="22" t="s">
        <v>257</v>
      </c>
      <c r="E93" s="22" t="s">
        <v>203</v>
      </c>
      <c r="F93" s="23" t="s">
        <v>379</v>
      </c>
      <c r="G93" s="139" t="s">
        <v>347</v>
      </c>
      <c r="H93" s="139"/>
      <c r="I93" s="22">
        <v>8656</v>
      </c>
      <c r="J93" s="22">
        <v>8656</v>
      </c>
      <c r="K93" s="26"/>
      <c r="L93" s="22">
        <v>4328</v>
      </c>
      <c r="M93" s="22">
        <v>4328</v>
      </c>
      <c r="N93" s="22" t="s">
        <v>244</v>
      </c>
    </row>
    <row r="94" spans="1:14" s="6" customFormat="1" ht="33.950000000000003" customHeight="1">
      <c r="A94" s="22">
        <f t="shared" si="2"/>
        <v>82</v>
      </c>
      <c r="B94" s="23" t="s">
        <v>380</v>
      </c>
      <c r="C94" s="22" t="s">
        <v>381</v>
      </c>
      <c r="D94" s="22" t="s">
        <v>382</v>
      </c>
      <c r="E94" s="22" t="s">
        <v>383</v>
      </c>
      <c r="F94" s="22" t="s">
        <v>384</v>
      </c>
      <c r="G94" s="139" t="s">
        <v>43</v>
      </c>
      <c r="H94" s="139"/>
      <c r="I94" s="22">
        <v>34327.4</v>
      </c>
      <c r="J94" s="22">
        <v>22020</v>
      </c>
      <c r="K94" s="26">
        <v>1200</v>
      </c>
      <c r="L94" s="22">
        <v>5500</v>
      </c>
      <c r="M94" s="22">
        <v>15320</v>
      </c>
      <c r="N94" s="22" t="s">
        <v>385</v>
      </c>
    </row>
    <row r="95" spans="1:14" s="6" customFormat="1" ht="35.1" customHeight="1">
      <c r="A95" s="22">
        <f t="shared" si="2"/>
        <v>83</v>
      </c>
      <c r="B95" s="23" t="s">
        <v>386</v>
      </c>
      <c r="C95" s="22" t="s">
        <v>387</v>
      </c>
      <c r="D95" s="22" t="s">
        <v>388</v>
      </c>
      <c r="E95" s="22" t="s">
        <v>389</v>
      </c>
      <c r="F95" s="22" t="s">
        <v>390</v>
      </c>
      <c r="G95" s="139" t="s">
        <v>43</v>
      </c>
      <c r="H95" s="139"/>
      <c r="I95" s="22">
        <v>4500</v>
      </c>
      <c r="J95" s="22">
        <v>2600</v>
      </c>
      <c r="K95" s="35">
        <v>2600</v>
      </c>
      <c r="L95" s="35"/>
      <c r="M95" s="22"/>
      <c r="N95" s="22" t="s">
        <v>385</v>
      </c>
    </row>
    <row r="96" spans="1:14" s="6" customFormat="1" ht="42" customHeight="1">
      <c r="A96" s="22">
        <f t="shared" si="2"/>
        <v>84</v>
      </c>
      <c r="B96" s="23" t="s">
        <v>391</v>
      </c>
      <c r="C96" s="22" t="s">
        <v>392</v>
      </c>
      <c r="D96" s="22" t="s">
        <v>393</v>
      </c>
      <c r="E96" s="22" t="s">
        <v>394</v>
      </c>
      <c r="F96" s="22" t="s">
        <v>395</v>
      </c>
      <c r="G96" s="139" t="s">
        <v>75</v>
      </c>
      <c r="H96" s="139"/>
      <c r="I96" s="22">
        <v>129839.15</v>
      </c>
      <c r="J96" s="22">
        <v>119839</v>
      </c>
      <c r="K96" s="35">
        <v>20000</v>
      </c>
      <c r="L96" s="35">
        <v>50000</v>
      </c>
      <c r="M96" s="22">
        <v>49839</v>
      </c>
      <c r="N96" s="22" t="s">
        <v>385</v>
      </c>
    </row>
    <row r="97" spans="1:14" s="6" customFormat="1" ht="21">
      <c r="A97" s="22">
        <f t="shared" si="2"/>
        <v>85</v>
      </c>
      <c r="B97" s="23" t="s">
        <v>396</v>
      </c>
      <c r="C97" s="22" t="s">
        <v>397</v>
      </c>
      <c r="D97" s="22" t="s">
        <v>398</v>
      </c>
      <c r="E97" s="22" t="s">
        <v>399</v>
      </c>
      <c r="F97" s="22" t="s">
        <v>400</v>
      </c>
      <c r="G97" s="139" t="s">
        <v>43</v>
      </c>
      <c r="H97" s="139"/>
      <c r="I97" s="22">
        <v>3000</v>
      </c>
      <c r="J97" s="22">
        <v>3000</v>
      </c>
      <c r="K97" s="35"/>
      <c r="L97" s="35">
        <v>1000</v>
      </c>
      <c r="M97" s="22">
        <v>2000</v>
      </c>
      <c r="N97" s="22" t="s">
        <v>385</v>
      </c>
    </row>
    <row r="98" spans="1:14" s="6" customFormat="1" ht="21">
      <c r="A98" s="22">
        <f t="shared" si="2"/>
        <v>86</v>
      </c>
      <c r="B98" s="23" t="s">
        <v>401</v>
      </c>
      <c r="C98" s="22" t="s">
        <v>392</v>
      </c>
      <c r="D98" s="22" t="s">
        <v>402</v>
      </c>
      <c r="E98" s="22" t="s">
        <v>300</v>
      </c>
      <c r="F98" s="22" t="s">
        <v>403</v>
      </c>
      <c r="G98" s="139" t="s">
        <v>43</v>
      </c>
      <c r="H98" s="139"/>
      <c r="I98" s="22">
        <v>1000</v>
      </c>
      <c r="J98" s="22">
        <v>1000</v>
      </c>
      <c r="K98" s="22"/>
      <c r="L98" s="22">
        <v>1000</v>
      </c>
      <c r="M98" s="22"/>
      <c r="N98" s="22" t="s">
        <v>385</v>
      </c>
    </row>
    <row r="99" spans="1:14" s="6" customFormat="1" ht="24.95" customHeight="1">
      <c r="A99" s="22">
        <f t="shared" si="2"/>
        <v>87</v>
      </c>
      <c r="B99" s="23" t="s">
        <v>404</v>
      </c>
      <c r="C99" s="22" t="s">
        <v>392</v>
      </c>
      <c r="D99" s="22"/>
      <c r="E99" s="22" t="s">
        <v>405</v>
      </c>
      <c r="F99" s="22"/>
      <c r="G99" s="139" t="s">
        <v>43</v>
      </c>
      <c r="H99" s="139"/>
      <c r="I99" s="22">
        <v>20000</v>
      </c>
      <c r="J99" s="22">
        <v>20000</v>
      </c>
      <c r="K99" s="22"/>
      <c r="L99" s="22">
        <v>12000</v>
      </c>
      <c r="M99" s="22">
        <v>8000</v>
      </c>
      <c r="N99" s="22" t="s">
        <v>385</v>
      </c>
    </row>
    <row r="100" spans="1:14" s="6" customFormat="1" ht="36" customHeight="1">
      <c r="A100" s="22">
        <f t="shared" si="2"/>
        <v>88</v>
      </c>
      <c r="B100" s="23" t="s">
        <v>406</v>
      </c>
      <c r="C100" s="22" t="s">
        <v>407</v>
      </c>
      <c r="D100" s="22" t="s">
        <v>408</v>
      </c>
      <c r="E100" s="22" t="s">
        <v>409</v>
      </c>
      <c r="F100" s="22" t="s">
        <v>410</v>
      </c>
      <c r="G100" s="139" t="s">
        <v>43</v>
      </c>
      <c r="H100" s="139"/>
      <c r="I100" s="22">
        <v>9260</v>
      </c>
      <c r="J100" s="22">
        <v>4630</v>
      </c>
      <c r="K100" s="35"/>
      <c r="L100" s="22"/>
      <c r="M100" s="22">
        <v>4630</v>
      </c>
      <c r="N100" s="22" t="s">
        <v>385</v>
      </c>
    </row>
    <row r="101" spans="1:14" s="6" customFormat="1" ht="47.1" customHeight="1">
      <c r="A101" s="22">
        <f t="shared" si="2"/>
        <v>89</v>
      </c>
      <c r="B101" s="23" t="s">
        <v>411</v>
      </c>
      <c r="C101" s="22" t="s">
        <v>252</v>
      </c>
      <c r="D101" s="22" t="s">
        <v>412</v>
      </c>
      <c r="E101" s="22" t="s">
        <v>413</v>
      </c>
      <c r="F101" s="22" t="s">
        <v>414</v>
      </c>
      <c r="G101" s="139" t="s">
        <v>415</v>
      </c>
      <c r="H101" s="139"/>
      <c r="I101" s="22">
        <v>15896</v>
      </c>
      <c r="J101" s="22">
        <v>15896</v>
      </c>
      <c r="K101" s="22">
        <v>15896</v>
      </c>
      <c r="L101" s="22"/>
      <c r="M101" s="22"/>
      <c r="N101" s="22" t="s">
        <v>385</v>
      </c>
    </row>
    <row r="102" spans="1:14" s="6" customFormat="1" ht="29.1" customHeight="1">
      <c r="A102" s="22">
        <f t="shared" si="2"/>
        <v>90</v>
      </c>
      <c r="B102" s="23" t="s">
        <v>416</v>
      </c>
      <c r="C102" s="22" t="s">
        <v>417</v>
      </c>
      <c r="D102" s="22" t="s">
        <v>418</v>
      </c>
      <c r="E102" s="22" t="s">
        <v>234</v>
      </c>
      <c r="F102" s="22" t="s">
        <v>419</v>
      </c>
      <c r="G102" s="139" t="s">
        <v>75</v>
      </c>
      <c r="H102" s="139"/>
      <c r="I102" s="22">
        <v>500</v>
      </c>
      <c r="J102" s="22">
        <v>500</v>
      </c>
      <c r="K102" s="26">
        <v>500</v>
      </c>
      <c r="L102" s="22"/>
      <c r="M102" s="22"/>
      <c r="N102" s="22" t="s">
        <v>420</v>
      </c>
    </row>
    <row r="103" spans="1:14" s="6" customFormat="1" ht="38.1" customHeight="1">
      <c r="A103" s="22">
        <f t="shared" si="2"/>
        <v>91</v>
      </c>
      <c r="B103" s="23" t="s">
        <v>421</v>
      </c>
      <c r="C103" s="22" t="s">
        <v>422</v>
      </c>
      <c r="D103" s="22" t="s">
        <v>423</v>
      </c>
      <c r="E103" s="22" t="s">
        <v>424</v>
      </c>
      <c r="F103" s="22" t="s">
        <v>425</v>
      </c>
      <c r="G103" s="139" t="s">
        <v>43</v>
      </c>
      <c r="H103" s="139"/>
      <c r="I103" s="22">
        <v>1327</v>
      </c>
      <c r="J103" s="22">
        <v>1327</v>
      </c>
      <c r="K103" s="26"/>
      <c r="L103" s="22">
        <v>398</v>
      </c>
      <c r="M103" s="22">
        <v>929</v>
      </c>
      <c r="N103" s="22" t="s">
        <v>420</v>
      </c>
    </row>
    <row r="104" spans="1:14" s="6" customFormat="1" ht="36" customHeight="1">
      <c r="A104" s="22">
        <f t="shared" si="2"/>
        <v>92</v>
      </c>
      <c r="B104" s="23" t="s">
        <v>426</v>
      </c>
      <c r="C104" s="22" t="s">
        <v>422</v>
      </c>
      <c r="D104" s="22" t="s">
        <v>427</v>
      </c>
      <c r="E104" s="22" t="s">
        <v>424</v>
      </c>
      <c r="F104" s="22" t="s">
        <v>428</v>
      </c>
      <c r="G104" s="139" t="s">
        <v>43</v>
      </c>
      <c r="H104" s="139"/>
      <c r="I104" s="22">
        <v>1820</v>
      </c>
      <c r="J104" s="22">
        <v>1820</v>
      </c>
      <c r="K104" s="22"/>
      <c r="L104" s="26">
        <v>546</v>
      </c>
      <c r="M104" s="22">
        <v>1274</v>
      </c>
      <c r="N104" s="22" t="s">
        <v>420</v>
      </c>
    </row>
    <row r="105" spans="1:14" s="7" customFormat="1">
      <c r="A105" s="25" t="s">
        <v>429</v>
      </c>
      <c r="B105" s="29" t="s">
        <v>430</v>
      </c>
      <c r="C105" s="29">
        <v>5</v>
      </c>
      <c r="D105" s="29"/>
      <c r="E105" s="29"/>
      <c r="F105" s="29"/>
      <c r="G105" s="141"/>
      <c r="H105" s="141"/>
      <c r="I105" s="29">
        <f>SUM(I106:I110)</f>
        <v>9435058</v>
      </c>
      <c r="J105" s="29">
        <f>SUM(J106:J110)</f>
        <v>4998659</v>
      </c>
      <c r="K105" s="29">
        <f>SUM(K106:K110)</f>
        <v>935559</v>
      </c>
      <c r="L105" s="29">
        <f>SUM(L106:L110)</f>
        <v>2225993.8733333298</v>
      </c>
      <c r="M105" s="29">
        <f>SUM(M106:M110)</f>
        <v>1837105.6833333301</v>
      </c>
      <c r="N105" s="29"/>
    </row>
    <row r="106" spans="1:14" s="5" customFormat="1" ht="51.95" customHeight="1">
      <c r="A106" s="23">
        <f>A104+1</f>
        <v>93</v>
      </c>
      <c r="B106" s="23" t="s">
        <v>431</v>
      </c>
      <c r="C106" s="23" t="s">
        <v>432</v>
      </c>
      <c r="D106" s="23" t="s">
        <v>433</v>
      </c>
      <c r="E106" s="23" t="s">
        <v>434</v>
      </c>
      <c r="F106" s="23" t="s">
        <v>435</v>
      </c>
      <c r="G106" s="138" t="s">
        <v>436</v>
      </c>
      <c r="H106" s="138"/>
      <c r="I106" s="23">
        <v>2956256</v>
      </c>
      <c r="J106" s="23">
        <v>946722</v>
      </c>
      <c r="K106" s="23">
        <v>66158</v>
      </c>
      <c r="L106" s="23">
        <v>477084</v>
      </c>
      <c r="M106" s="23">
        <v>403480</v>
      </c>
      <c r="N106" s="23" t="s">
        <v>385</v>
      </c>
    </row>
    <row r="107" spans="1:14" s="5" customFormat="1" ht="60.95" customHeight="1">
      <c r="A107" s="23">
        <f>A106+1</f>
        <v>94</v>
      </c>
      <c r="B107" s="23" t="s">
        <v>437</v>
      </c>
      <c r="C107" s="23" t="s">
        <v>438</v>
      </c>
      <c r="D107" s="23" t="s">
        <v>439</v>
      </c>
      <c r="E107" s="23" t="s">
        <v>440</v>
      </c>
      <c r="F107" s="23" t="s">
        <v>441</v>
      </c>
      <c r="G107" s="138" t="s">
        <v>442</v>
      </c>
      <c r="H107" s="138"/>
      <c r="I107" s="23">
        <v>3419717</v>
      </c>
      <c r="J107" s="23">
        <v>1775917</v>
      </c>
      <c r="K107" s="23">
        <v>456801</v>
      </c>
      <c r="L107" s="23">
        <v>618585</v>
      </c>
      <c r="M107" s="23">
        <v>700531</v>
      </c>
      <c r="N107" s="23" t="s">
        <v>385</v>
      </c>
    </row>
    <row r="108" spans="1:14" s="5" customFormat="1" ht="51.95" customHeight="1">
      <c r="A108" s="23">
        <f>A107+1</f>
        <v>95</v>
      </c>
      <c r="B108" s="23" t="s">
        <v>443</v>
      </c>
      <c r="C108" s="23" t="s">
        <v>444</v>
      </c>
      <c r="D108" s="23" t="s">
        <v>445</v>
      </c>
      <c r="E108" s="23" t="s">
        <v>446</v>
      </c>
      <c r="F108" s="23" t="s">
        <v>447</v>
      </c>
      <c r="G108" s="138" t="s">
        <v>442</v>
      </c>
      <c r="H108" s="138"/>
      <c r="I108" s="23">
        <v>2557729</v>
      </c>
      <c r="J108" s="36">
        <v>1883250</v>
      </c>
      <c r="K108" s="36">
        <v>295600</v>
      </c>
      <c r="L108" s="36">
        <v>870208.87333333294</v>
      </c>
      <c r="M108" s="36">
        <v>717440.683333333</v>
      </c>
      <c r="N108" s="23" t="s">
        <v>385</v>
      </c>
    </row>
    <row r="109" spans="1:14" s="5" customFormat="1" ht="51.95" customHeight="1">
      <c r="A109" s="23">
        <f>A108+1</f>
        <v>96</v>
      </c>
      <c r="B109" s="23" t="s">
        <v>448</v>
      </c>
      <c r="C109" s="23" t="s">
        <v>432</v>
      </c>
      <c r="D109" s="23" t="s">
        <v>449</v>
      </c>
      <c r="E109" s="23" t="s">
        <v>450</v>
      </c>
      <c r="F109" s="23" t="s">
        <v>451</v>
      </c>
      <c r="G109" s="138" t="s">
        <v>226</v>
      </c>
      <c r="H109" s="138"/>
      <c r="I109" s="23">
        <v>103639</v>
      </c>
      <c r="J109" s="36">
        <v>40058</v>
      </c>
      <c r="K109" s="36">
        <v>10500</v>
      </c>
      <c r="L109" s="36">
        <v>13904</v>
      </c>
      <c r="M109" s="36">
        <v>15654</v>
      </c>
      <c r="N109" s="23" t="s">
        <v>385</v>
      </c>
    </row>
    <row r="110" spans="1:14" s="5" customFormat="1" ht="51.95" customHeight="1">
      <c r="A110" s="23">
        <f>A109+1</f>
        <v>97</v>
      </c>
      <c r="B110" s="23" t="s">
        <v>452</v>
      </c>
      <c r="C110" s="23" t="s">
        <v>453</v>
      </c>
      <c r="D110" s="23" t="s">
        <v>454</v>
      </c>
      <c r="E110" s="23" t="s">
        <v>455</v>
      </c>
      <c r="F110" s="23" t="s">
        <v>456</v>
      </c>
      <c r="G110" s="138" t="s">
        <v>75</v>
      </c>
      <c r="H110" s="138"/>
      <c r="I110" s="23">
        <v>397717</v>
      </c>
      <c r="J110" s="23">
        <v>352712</v>
      </c>
      <c r="K110" s="23">
        <v>106500</v>
      </c>
      <c r="L110" s="23">
        <v>246212</v>
      </c>
      <c r="M110" s="23"/>
      <c r="N110" s="23" t="s">
        <v>385</v>
      </c>
    </row>
    <row r="111" spans="1:14">
      <c r="A111" s="25" t="s">
        <v>457</v>
      </c>
      <c r="B111" s="25" t="s">
        <v>458</v>
      </c>
      <c r="C111" s="25">
        <v>22</v>
      </c>
      <c r="D111" s="25"/>
      <c r="E111" s="25"/>
      <c r="F111" s="25"/>
      <c r="G111" s="137"/>
      <c r="H111" s="137"/>
      <c r="I111" s="25">
        <f>SUM(I112:I133)</f>
        <v>665498.76</v>
      </c>
      <c r="J111" s="25">
        <f>SUM(J112:J133)</f>
        <v>355379.55</v>
      </c>
      <c r="K111" s="25">
        <f>SUM(K112:K133)</f>
        <v>88426</v>
      </c>
      <c r="L111" s="25">
        <f>SUM(L112:L133)</f>
        <v>129540</v>
      </c>
      <c r="M111" s="25">
        <f>SUM(M112:M133)</f>
        <v>137414.12</v>
      </c>
      <c r="N111" s="25"/>
    </row>
    <row r="112" spans="1:14" s="8" customFormat="1" ht="42.95" customHeight="1">
      <c r="A112" s="23">
        <f>A110+1</f>
        <v>98</v>
      </c>
      <c r="B112" s="23" t="s">
        <v>459</v>
      </c>
      <c r="C112" s="23" t="s">
        <v>460</v>
      </c>
      <c r="D112" s="23" t="s">
        <v>461</v>
      </c>
      <c r="E112" s="23" t="s">
        <v>462</v>
      </c>
      <c r="F112" s="23" t="s">
        <v>463</v>
      </c>
      <c r="G112" s="138" t="s">
        <v>75</v>
      </c>
      <c r="H112" s="138"/>
      <c r="I112" s="23">
        <v>20000</v>
      </c>
      <c r="J112" s="23">
        <v>6700</v>
      </c>
      <c r="K112" s="23">
        <v>6700</v>
      </c>
      <c r="L112" s="23"/>
      <c r="M112" s="23"/>
      <c r="N112" s="23" t="s">
        <v>464</v>
      </c>
    </row>
    <row r="113" spans="1:14" s="8" customFormat="1" ht="38.1" customHeight="1">
      <c r="A113" s="23">
        <f t="shared" ref="A113:A133" si="3">A112+1</f>
        <v>99</v>
      </c>
      <c r="B113" s="23" t="s">
        <v>465</v>
      </c>
      <c r="C113" s="23" t="s">
        <v>466</v>
      </c>
      <c r="D113" s="23" t="s">
        <v>398</v>
      </c>
      <c r="E113" s="23" t="s">
        <v>467</v>
      </c>
      <c r="F113" s="23" t="s">
        <v>468</v>
      </c>
      <c r="G113" s="138" t="s">
        <v>75</v>
      </c>
      <c r="H113" s="138"/>
      <c r="I113" s="23">
        <v>17944</v>
      </c>
      <c r="J113" s="23">
        <v>17463</v>
      </c>
      <c r="K113" s="23">
        <v>6000</v>
      </c>
      <c r="L113" s="23">
        <v>6000</v>
      </c>
      <c r="M113" s="23">
        <v>5463</v>
      </c>
      <c r="N113" s="23" t="s">
        <v>464</v>
      </c>
    </row>
    <row r="114" spans="1:14" s="8" customFormat="1" ht="45.95" customHeight="1">
      <c r="A114" s="23">
        <f t="shared" si="3"/>
        <v>100</v>
      </c>
      <c r="B114" s="23" t="s">
        <v>469</v>
      </c>
      <c r="C114" s="23" t="s">
        <v>470</v>
      </c>
      <c r="D114" s="23" t="s">
        <v>471</v>
      </c>
      <c r="E114" s="23" t="s">
        <v>218</v>
      </c>
      <c r="F114" s="23" t="s">
        <v>472</v>
      </c>
      <c r="G114" s="138" t="s">
        <v>171</v>
      </c>
      <c r="H114" s="138"/>
      <c r="I114" s="23">
        <v>248041.12</v>
      </c>
      <c r="J114" s="23">
        <v>103169</v>
      </c>
      <c r="K114" s="23">
        <v>30000</v>
      </c>
      <c r="L114" s="37">
        <v>32528</v>
      </c>
      <c r="M114" s="23">
        <v>40641.120000000003</v>
      </c>
      <c r="N114" s="23" t="s">
        <v>464</v>
      </c>
    </row>
    <row r="115" spans="1:14" s="5" customFormat="1" ht="27.95" customHeight="1">
      <c r="A115" s="23">
        <f t="shared" si="3"/>
        <v>101</v>
      </c>
      <c r="B115" s="23" t="s">
        <v>473</v>
      </c>
      <c r="C115" s="23" t="s">
        <v>474</v>
      </c>
      <c r="D115" s="23" t="s">
        <v>475</v>
      </c>
      <c r="E115" s="23" t="s">
        <v>413</v>
      </c>
      <c r="F115" s="23" t="s">
        <v>476</v>
      </c>
      <c r="G115" s="138" t="s">
        <v>477</v>
      </c>
      <c r="H115" s="138"/>
      <c r="I115" s="23">
        <v>5638.49</v>
      </c>
      <c r="J115" s="23">
        <v>5638</v>
      </c>
      <c r="K115" s="23">
        <v>5638</v>
      </c>
      <c r="L115" s="23">
        <v>0</v>
      </c>
      <c r="M115" s="23">
        <v>0</v>
      </c>
      <c r="N115" s="23" t="s">
        <v>464</v>
      </c>
    </row>
    <row r="116" spans="1:14" s="5" customFormat="1" ht="69" customHeight="1">
      <c r="A116" s="23">
        <f t="shared" si="3"/>
        <v>102</v>
      </c>
      <c r="B116" s="23" t="s">
        <v>478</v>
      </c>
      <c r="C116" s="23" t="s">
        <v>479</v>
      </c>
      <c r="D116" s="23" t="s">
        <v>480</v>
      </c>
      <c r="E116" s="23" t="s">
        <v>481</v>
      </c>
      <c r="F116" s="23" t="s">
        <v>482</v>
      </c>
      <c r="G116" s="138" t="s">
        <v>483</v>
      </c>
      <c r="H116" s="138"/>
      <c r="I116" s="23">
        <v>30000</v>
      </c>
      <c r="J116" s="23">
        <v>30000</v>
      </c>
      <c r="K116" s="23"/>
      <c r="L116" s="23">
        <v>16000</v>
      </c>
      <c r="M116" s="23">
        <v>14000</v>
      </c>
      <c r="N116" s="23" t="s">
        <v>464</v>
      </c>
    </row>
    <row r="117" spans="1:14" s="5" customFormat="1" ht="38.1" customHeight="1">
      <c r="A117" s="23">
        <f t="shared" si="3"/>
        <v>103</v>
      </c>
      <c r="B117" s="23" t="s">
        <v>484</v>
      </c>
      <c r="C117" s="23" t="s">
        <v>485</v>
      </c>
      <c r="D117" s="23" t="s">
        <v>486</v>
      </c>
      <c r="E117" s="23" t="s">
        <v>487</v>
      </c>
      <c r="F117" s="23" t="s">
        <v>488</v>
      </c>
      <c r="G117" s="138" t="s">
        <v>43</v>
      </c>
      <c r="H117" s="138"/>
      <c r="I117" s="23">
        <v>390</v>
      </c>
      <c r="J117" s="23">
        <v>90</v>
      </c>
      <c r="K117" s="23"/>
      <c r="L117" s="23"/>
      <c r="M117" s="23">
        <v>90</v>
      </c>
      <c r="N117" s="23" t="s">
        <v>464</v>
      </c>
    </row>
    <row r="118" spans="1:14" s="5" customFormat="1" ht="48" customHeight="1">
      <c r="A118" s="23">
        <f t="shared" si="3"/>
        <v>104</v>
      </c>
      <c r="B118" s="23" t="s">
        <v>489</v>
      </c>
      <c r="C118" s="23" t="s">
        <v>479</v>
      </c>
      <c r="D118" s="23" t="s">
        <v>490</v>
      </c>
      <c r="E118" s="23" t="s">
        <v>491</v>
      </c>
      <c r="F118" s="23" t="s">
        <v>492</v>
      </c>
      <c r="G118" s="138" t="s">
        <v>477</v>
      </c>
      <c r="H118" s="138"/>
      <c r="I118" s="23">
        <v>4055</v>
      </c>
      <c r="J118" s="23">
        <v>4055</v>
      </c>
      <c r="K118" s="23">
        <v>1959</v>
      </c>
      <c r="L118" s="23">
        <v>1096</v>
      </c>
      <c r="M118" s="23">
        <v>1000</v>
      </c>
      <c r="N118" s="23" t="s">
        <v>464</v>
      </c>
    </row>
    <row r="119" spans="1:14" s="5" customFormat="1" ht="36" customHeight="1">
      <c r="A119" s="23">
        <f t="shared" si="3"/>
        <v>105</v>
      </c>
      <c r="B119" s="23" t="s">
        <v>493</v>
      </c>
      <c r="C119" s="23" t="s">
        <v>479</v>
      </c>
      <c r="D119" s="23" t="s">
        <v>494</v>
      </c>
      <c r="E119" s="23" t="s">
        <v>495</v>
      </c>
      <c r="F119" s="30" t="s">
        <v>496</v>
      </c>
      <c r="G119" s="138" t="s">
        <v>43</v>
      </c>
      <c r="H119" s="138"/>
      <c r="I119" s="23">
        <v>12764.55</v>
      </c>
      <c r="J119" s="23">
        <v>12764.55</v>
      </c>
      <c r="K119" s="23">
        <v>6129</v>
      </c>
      <c r="L119" s="23">
        <v>6636</v>
      </c>
      <c r="M119" s="23"/>
      <c r="N119" s="23" t="s">
        <v>464</v>
      </c>
    </row>
    <row r="120" spans="1:14" s="5" customFormat="1" ht="48" customHeight="1">
      <c r="A120" s="23">
        <f t="shared" si="3"/>
        <v>106</v>
      </c>
      <c r="B120" s="23" t="s">
        <v>497</v>
      </c>
      <c r="C120" s="23" t="s">
        <v>432</v>
      </c>
      <c r="D120" s="23" t="s">
        <v>498</v>
      </c>
      <c r="E120" s="23" t="s">
        <v>294</v>
      </c>
      <c r="F120" s="23" t="s">
        <v>499</v>
      </c>
      <c r="G120" s="138" t="s">
        <v>43</v>
      </c>
      <c r="H120" s="138"/>
      <c r="I120" s="23">
        <v>10590</v>
      </c>
      <c r="J120" s="23">
        <v>10590</v>
      </c>
      <c r="K120" s="26"/>
      <c r="L120" s="23">
        <v>2000</v>
      </c>
      <c r="M120" s="23">
        <v>8590</v>
      </c>
      <c r="N120" s="23" t="s">
        <v>385</v>
      </c>
    </row>
    <row r="121" spans="1:14" s="5" customFormat="1" ht="42" customHeight="1">
      <c r="A121" s="23">
        <f t="shared" si="3"/>
        <v>107</v>
      </c>
      <c r="B121" s="23" t="s">
        <v>500</v>
      </c>
      <c r="C121" s="23" t="s">
        <v>466</v>
      </c>
      <c r="D121" s="23" t="s">
        <v>501</v>
      </c>
      <c r="E121" s="23" t="s">
        <v>502</v>
      </c>
      <c r="F121" s="23" t="s">
        <v>503</v>
      </c>
      <c r="G121" s="138" t="s">
        <v>75</v>
      </c>
      <c r="H121" s="138"/>
      <c r="I121" s="23">
        <v>7063</v>
      </c>
      <c r="J121" s="23">
        <v>7063</v>
      </c>
      <c r="K121" s="26"/>
      <c r="L121" s="23">
        <v>2000</v>
      </c>
      <c r="M121" s="23">
        <v>5063</v>
      </c>
      <c r="N121" s="23" t="s">
        <v>385</v>
      </c>
    </row>
    <row r="122" spans="1:14" s="5" customFormat="1" ht="78" customHeight="1">
      <c r="A122" s="23">
        <f t="shared" si="3"/>
        <v>108</v>
      </c>
      <c r="B122" s="23" t="s">
        <v>504</v>
      </c>
      <c r="C122" s="23" t="s">
        <v>252</v>
      </c>
      <c r="D122" s="23" t="s">
        <v>505</v>
      </c>
      <c r="E122" s="23" t="s">
        <v>133</v>
      </c>
      <c r="F122" s="23" t="s">
        <v>506</v>
      </c>
      <c r="G122" s="138" t="s">
        <v>75</v>
      </c>
      <c r="H122" s="138"/>
      <c r="I122" s="23">
        <v>22896</v>
      </c>
      <c r="J122" s="23">
        <v>13000</v>
      </c>
      <c r="K122" s="26"/>
      <c r="L122" s="23">
        <v>5000</v>
      </c>
      <c r="M122" s="23">
        <v>8000</v>
      </c>
      <c r="N122" s="23" t="s">
        <v>385</v>
      </c>
    </row>
    <row r="123" spans="1:14" s="5" customFormat="1" ht="33.950000000000003" customHeight="1">
      <c r="A123" s="23">
        <f t="shared" si="3"/>
        <v>109</v>
      </c>
      <c r="B123" s="23" t="s">
        <v>507</v>
      </c>
      <c r="C123" s="23" t="s">
        <v>252</v>
      </c>
      <c r="D123" s="23" t="s">
        <v>508</v>
      </c>
      <c r="E123" s="23" t="s">
        <v>405</v>
      </c>
      <c r="F123" s="23" t="s">
        <v>509</v>
      </c>
      <c r="G123" s="138" t="s">
        <v>43</v>
      </c>
      <c r="H123" s="138"/>
      <c r="I123" s="23">
        <v>12400</v>
      </c>
      <c r="J123" s="23">
        <v>10000</v>
      </c>
      <c r="K123" s="26"/>
      <c r="L123" s="23">
        <v>5000</v>
      </c>
      <c r="M123" s="23">
        <v>5000</v>
      </c>
      <c r="N123" s="23" t="s">
        <v>385</v>
      </c>
    </row>
    <row r="124" spans="1:14" s="5" customFormat="1" ht="75" customHeight="1">
      <c r="A124" s="23">
        <f t="shared" si="3"/>
        <v>110</v>
      </c>
      <c r="B124" s="23" t="s">
        <v>510</v>
      </c>
      <c r="C124" s="23" t="s">
        <v>252</v>
      </c>
      <c r="D124" s="23" t="s">
        <v>511</v>
      </c>
      <c r="E124" s="23" t="s">
        <v>405</v>
      </c>
      <c r="F124" s="23" t="s">
        <v>512</v>
      </c>
      <c r="G124" s="138" t="s">
        <v>43</v>
      </c>
      <c r="H124" s="138"/>
      <c r="I124" s="23">
        <v>4896</v>
      </c>
      <c r="J124" s="23">
        <v>3000</v>
      </c>
      <c r="K124" s="26"/>
      <c r="L124" s="23">
        <v>1000</v>
      </c>
      <c r="M124" s="23">
        <v>2000</v>
      </c>
      <c r="N124" s="23" t="s">
        <v>385</v>
      </c>
    </row>
    <row r="125" spans="1:14" s="5" customFormat="1" ht="39.950000000000003" customHeight="1">
      <c r="A125" s="23">
        <f t="shared" si="3"/>
        <v>111</v>
      </c>
      <c r="B125" s="23" t="s">
        <v>513</v>
      </c>
      <c r="C125" s="23" t="s">
        <v>252</v>
      </c>
      <c r="D125" s="23" t="s">
        <v>514</v>
      </c>
      <c r="E125" s="23" t="s">
        <v>405</v>
      </c>
      <c r="F125" s="23" t="s">
        <v>515</v>
      </c>
      <c r="G125" s="138" t="s">
        <v>43</v>
      </c>
      <c r="H125" s="138"/>
      <c r="I125" s="23">
        <v>13450</v>
      </c>
      <c r="J125" s="23">
        <v>6000</v>
      </c>
      <c r="K125" s="23"/>
      <c r="L125" s="23">
        <v>1000</v>
      </c>
      <c r="M125" s="23">
        <v>5000</v>
      </c>
      <c r="N125" s="23" t="s">
        <v>385</v>
      </c>
    </row>
    <row r="126" spans="1:14" s="5" customFormat="1" ht="51.95" customHeight="1">
      <c r="A126" s="23">
        <f t="shared" si="3"/>
        <v>112</v>
      </c>
      <c r="B126" s="23" t="s">
        <v>516</v>
      </c>
      <c r="C126" s="23" t="s">
        <v>252</v>
      </c>
      <c r="D126" s="23" t="s">
        <v>517</v>
      </c>
      <c r="E126" s="23" t="s">
        <v>405</v>
      </c>
      <c r="F126" s="23" t="s">
        <v>518</v>
      </c>
      <c r="G126" s="138" t="s">
        <v>43</v>
      </c>
      <c r="H126" s="138"/>
      <c r="I126" s="23">
        <v>61400</v>
      </c>
      <c r="J126" s="23">
        <v>15000</v>
      </c>
      <c r="K126" s="26"/>
      <c r="L126" s="23">
        <v>5000</v>
      </c>
      <c r="M126" s="23">
        <v>10000</v>
      </c>
      <c r="N126" s="23" t="s">
        <v>385</v>
      </c>
    </row>
    <row r="127" spans="1:14" s="5" customFormat="1" ht="45" customHeight="1">
      <c r="A127" s="23">
        <f t="shared" si="3"/>
        <v>113</v>
      </c>
      <c r="B127" s="23" t="s">
        <v>519</v>
      </c>
      <c r="C127" s="23" t="s">
        <v>252</v>
      </c>
      <c r="D127" s="23" t="s">
        <v>520</v>
      </c>
      <c r="E127" s="23" t="s">
        <v>405</v>
      </c>
      <c r="F127" s="23" t="s">
        <v>521</v>
      </c>
      <c r="G127" s="138" t="s">
        <v>43</v>
      </c>
      <c r="H127" s="138"/>
      <c r="I127" s="23">
        <v>7385</v>
      </c>
      <c r="J127" s="23">
        <v>4000</v>
      </c>
      <c r="K127" s="23"/>
      <c r="L127" s="23">
        <v>1000</v>
      </c>
      <c r="M127" s="23">
        <v>3000</v>
      </c>
      <c r="N127" s="23" t="s">
        <v>385</v>
      </c>
    </row>
    <row r="128" spans="1:14" s="5" customFormat="1" ht="33.950000000000003" customHeight="1">
      <c r="A128" s="23">
        <f t="shared" si="3"/>
        <v>114</v>
      </c>
      <c r="B128" s="23" t="s">
        <v>522</v>
      </c>
      <c r="C128" s="23" t="s">
        <v>252</v>
      </c>
      <c r="D128" s="23" t="s">
        <v>523</v>
      </c>
      <c r="E128" s="23" t="s">
        <v>524</v>
      </c>
      <c r="F128" s="23" t="s">
        <v>525</v>
      </c>
      <c r="G128" s="138" t="s">
        <v>43</v>
      </c>
      <c r="H128" s="138"/>
      <c r="I128" s="23">
        <v>10500</v>
      </c>
      <c r="J128" s="23">
        <v>10000</v>
      </c>
      <c r="K128" s="23"/>
      <c r="L128" s="23"/>
      <c r="M128" s="23">
        <v>10000</v>
      </c>
      <c r="N128" s="23" t="s">
        <v>385</v>
      </c>
    </row>
    <row r="129" spans="1:14" s="5" customFormat="1" ht="50.1" customHeight="1">
      <c r="A129" s="23">
        <f t="shared" si="3"/>
        <v>115</v>
      </c>
      <c r="B129" s="23" t="s">
        <v>526</v>
      </c>
      <c r="C129" s="23" t="s">
        <v>252</v>
      </c>
      <c r="D129" s="23" t="s">
        <v>527</v>
      </c>
      <c r="E129" s="23" t="s">
        <v>179</v>
      </c>
      <c r="F129" s="23" t="s">
        <v>528</v>
      </c>
      <c r="G129" s="138" t="s">
        <v>43</v>
      </c>
      <c r="H129" s="138"/>
      <c r="I129" s="23">
        <v>72100</v>
      </c>
      <c r="J129" s="23">
        <v>8000</v>
      </c>
      <c r="K129" s="23"/>
      <c r="L129" s="23">
        <v>5000</v>
      </c>
      <c r="M129" s="23">
        <v>3000</v>
      </c>
      <c r="N129" s="23" t="s">
        <v>385</v>
      </c>
    </row>
    <row r="130" spans="1:14" s="5" customFormat="1" ht="51.95" customHeight="1">
      <c r="A130" s="23">
        <f t="shared" si="3"/>
        <v>116</v>
      </c>
      <c r="B130" s="23" t="s">
        <v>529</v>
      </c>
      <c r="C130" s="23" t="s">
        <v>252</v>
      </c>
      <c r="D130" s="23" t="s">
        <v>520</v>
      </c>
      <c r="E130" s="23" t="s">
        <v>405</v>
      </c>
      <c r="F130" s="23" t="s">
        <v>530</v>
      </c>
      <c r="G130" s="138" t="s">
        <v>43</v>
      </c>
      <c r="H130" s="138"/>
      <c r="I130" s="23">
        <v>16439</v>
      </c>
      <c r="J130" s="23">
        <v>10000</v>
      </c>
      <c r="K130" s="23"/>
      <c r="L130" s="23">
        <v>5000</v>
      </c>
      <c r="M130" s="23">
        <v>5000</v>
      </c>
      <c r="N130" s="23" t="s">
        <v>385</v>
      </c>
    </row>
    <row r="131" spans="1:14" s="5" customFormat="1" ht="33.950000000000003" customHeight="1">
      <c r="A131" s="23">
        <f t="shared" si="3"/>
        <v>117</v>
      </c>
      <c r="B131" s="23" t="s">
        <v>531</v>
      </c>
      <c r="C131" s="23" t="s">
        <v>252</v>
      </c>
      <c r="D131" s="23" t="s">
        <v>532</v>
      </c>
      <c r="E131" s="23" t="s">
        <v>533</v>
      </c>
      <c r="F131" s="23" t="s">
        <v>534</v>
      </c>
      <c r="G131" s="138" t="s">
        <v>43</v>
      </c>
      <c r="H131" s="138"/>
      <c r="I131" s="23">
        <v>11700</v>
      </c>
      <c r="J131" s="23">
        <v>3000</v>
      </c>
      <c r="K131" s="23"/>
      <c r="L131" s="23"/>
      <c r="M131" s="23">
        <v>3000</v>
      </c>
      <c r="N131" s="23" t="s">
        <v>385</v>
      </c>
    </row>
    <row r="132" spans="1:14" s="5" customFormat="1" ht="56.1" customHeight="1">
      <c r="A132" s="23">
        <f t="shared" si="3"/>
        <v>118</v>
      </c>
      <c r="B132" s="23" t="s">
        <v>535</v>
      </c>
      <c r="C132" s="23" t="s">
        <v>252</v>
      </c>
      <c r="D132" s="23" t="s">
        <v>536</v>
      </c>
      <c r="E132" s="23" t="s">
        <v>537</v>
      </c>
      <c r="F132" s="23" t="s">
        <v>538</v>
      </c>
      <c r="G132" s="138" t="s">
        <v>43</v>
      </c>
      <c r="H132" s="138"/>
      <c r="I132" s="23">
        <v>9066.6</v>
      </c>
      <c r="J132" s="23">
        <v>9067</v>
      </c>
      <c r="K132" s="23"/>
      <c r="L132" s="23">
        <v>500</v>
      </c>
      <c r="M132" s="23">
        <v>8567</v>
      </c>
      <c r="N132" s="23" t="s">
        <v>385</v>
      </c>
    </row>
    <row r="133" spans="1:14" s="5" customFormat="1" ht="30" customHeight="1">
      <c r="A133" s="23">
        <f t="shared" si="3"/>
        <v>119</v>
      </c>
      <c r="B133" s="23" t="s">
        <v>539</v>
      </c>
      <c r="C133" s="23" t="s">
        <v>540</v>
      </c>
      <c r="D133" s="23" t="s">
        <v>541</v>
      </c>
      <c r="E133" s="23" t="s">
        <v>224</v>
      </c>
      <c r="F133" s="23" t="s">
        <v>542</v>
      </c>
      <c r="G133" s="138" t="s">
        <v>477</v>
      </c>
      <c r="H133" s="138"/>
      <c r="I133" s="23">
        <v>66780</v>
      </c>
      <c r="J133" s="23">
        <v>66780</v>
      </c>
      <c r="K133" s="23">
        <v>32000</v>
      </c>
      <c r="L133" s="23">
        <v>34780</v>
      </c>
      <c r="M133" s="23">
        <v>0</v>
      </c>
      <c r="N133" s="23" t="s">
        <v>540</v>
      </c>
    </row>
    <row r="134" spans="1:14">
      <c r="A134" s="25" t="s">
        <v>543</v>
      </c>
      <c r="B134" s="25" t="s">
        <v>544</v>
      </c>
      <c r="C134" s="25">
        <v>19</v>
      </c>
      <c r="D134" s="25"/>
      <c r="E134" s="25"/>
      <c r="F134" s="25"/>
      <c r="G134" s="137"/>
      <c r="H134" s="137"/>
      <c r="I134" s="25">
        <f>SUM(I135:I153)</f>
        <v>160664.42000000001</v>
      </c>
      <c r="J134" s="25">
        <f>SUM(J135:J153)</f>
        <v>100656.42</v>
      </c>
      <c r="K134" s="25">
        <f>SUM(K135:K153)</f>
        <v>37541</v>
      </c>
      <c r="L134" s="25">
        <f>SUM(L135:L153)</f>
        <v>28634</v>
      </c>
      <c r="M134" s="25">
        <f>SUM(M135:M153)</f>
        <v>34481</v>
      </c>
      <c r="N134" s="25"/>
    </row>
    <row r="135" spans="1:14" s="5" customFormat="1" ht="33" customHeight="1">
      <c r="A135" s="23">
        <f>A133+1</f>
        <v>120</v>
      </c>
      <c r="B135" s="23" t="s">
        <v>545</v>
      </c>
      <c r="C135" s="38" t="s">
        <v>546</v>
      </c>
      <c r="D135" s="23" t="s">
        <v>547</v>
      </c>
      <c r="E135" s="50" t="s">
        <v>548</v>
      </c>
      <c r="F135" s="23" t="s">
        <v>549</v>
      </c>
      <c r="G135" s="138" t="s">
        <v>43</v>
      </c>
      <c r="H135" s="138"/>
      <c r="I135" s="23">
        <v>1227</v>
      </c>
      <c r="J135" s="23">
        <v>1000</v>
      </c>
      <c r="K135" s="23">
        <v>1000</v>
      </c>
      <c r="L135" s="40"/>
      <c r="M135" s="23"/>
      <c r="N135" s="23" t="s">
        <v>385</v>
      </c>
    </row>
    <row r="136" spans="1:14" s="5" customFormat="1" ht="66.95" customHeight="1">
      <c r="A136" s="23">
        <f t="shared" ref="A136:A142" si="4">A135+1</f>
        <v>121</v>
      </c>
      <c r="B136" s="39" t="s">
        <v>550</v>
      </c>
      <c r="C136" s="39" t="s">
        <v>252</v>
      </c>
      <c r="D136" s="39" t="s">
        <v>551</v>
      </c>
      <c r="E136" s="23" t="s">
        <v>552</v>
      </c>
      <c r="F136" s="39" t="s">
        <v>553</v>
      </c>
      <c r="G136" s="138" t="s">
        <v>43</v>
      </c>
      <c r="H136" s="138"/>
      <c r="I136" s="23">
        <v>15658</v>
      </c>
      <c r="J136" s="23">
        <v>15658</v>
      </c>
      <c r="K136" s="53">
        <v>15658</v>
      </c>
      <c r="L136" s="53"/>
      <c r="M136" s="53"/>
      <c r="N136" s="23" t="s">
        <v>385</v>
      </c>
    </row>
    <row r="137" spans="1:14" s="5" customFormat="1" ht="32.1" customHeight="1">
      <c r="A137" s="23">
        <f t="shared" si="4"/>
        <v>122</v>
      </c>
      <c r="B137" s="39" t="s">
        <v>554</v>
      </c>
      <c r="C137" s="39" t="s">
        <v>555</v>
      </c>
      <c r="D137" s="39" t="s">
        <v>551</v>
      </c>
      <c r="E137" s="23" t="s">
        <v>100</v>
      </c>
      <c r="F137" s="39" t="s">
        <v>556</v>
      </c>
      <c r="G137" s="138" t="s">
        <v>43</v>
      </c>
      <c r="H137" s="138"/>
      <c r="I137" s="40">
        <v>560</v>
      </c>
      <c r="J137" s="40">
        <v>560</v>
      </c>
      <c r="K137" s="40">
        <v>560</v>
      </c>
      <c r="L137" s="40"/>
      <c r="M137" s="23"/>
      <c r="N137" s="23" t="s">
        <v>385</v>
      </c>
    </row>
    <row r="138" spans="1:14" s="5" customFormat="1" ht="32.1" customHeight="1">
      <c r="A138" s="23">
        <f t="shared" si="4"/>
        <v>123</v>
      </c>
      <c r="B138" s="39" t="s">
        <v>557</v>
      </c>
      <c r="C138" s="39" t="s">
        <v>558</v>
      </c>
      <c r="D138" s="39" t="s">
        <v>551</v>
      </c>
      <c r="E138" s="23" t="s">
        <v>100</v>
      </c>
      <c r="F138" s="39" t="s">
        <v>559</v>
      </c>
      <c r="G138" s="138" t="s">
        <v>43</v>
      </c>
      <c r="H138" s="138"/>
      <c r="I138" s="40">
        <v>300</v>
      </c>
      <c r="J138" s="40">
        <v>300</v>
      </c>
      <c r="K138" s="40">
        <v>300</v>
      </c>
      <c r="L138" s="40"/>
      <c r="M138" s="23"/>
      <c r="N138" s="23" t="s">
        <v>385</v>
      </c>
    </row>
    <row r="139" spans="1:14" s="5" customFormat="1" ht="68.099999999999994" customHeight="1">
      <c r="A139" s="23">
        <f t="shared" si="4"/>
        <v>124</v>
      </c>
      <c r="B139" s="39" t="s">
        <v>560</v>
      </c>
      <c r="C139" s="39" t="s">
        <v>561</v>
      </c>
      <c r="D139" s="39" t="s">
        <v>562</v>
      </c>
      <c r="E139" s="23" t="s">
        <v>100</v>
      </c>
      <c r="F139" s="39" t="s">
        <v>563</v>
      </c>
      <c r="G139" s="138" t="s">
        <v>43</v>
      </c>
      <c r="H139" s="138"/>
      <c r="I139" s="23">
        <v>302</v>
      </c>
      <c r="J139" s="23">
        <v>302</v>
      </c>
      <c r="K139" s="23">
        <v>302</v>
      </c>
      <c r="L139" s="23"/>
      <c r="M139" s="23"/>
      <c r="N139" s="23" t="s">
        <v>385</v>
      </c>
    </row>
    <row r="140" spans="1:14" s="5" customFormat="1" ht="36.950000000000003" customHeight="1">
      <c r="A140" s="23">
        <f t="shared" si="4"/>
        <v>125</v>
      </c>
      <c r="B140" s="39" t="s">
        <v>564</v>
      </c>
      <c r="C140" s="39" t="s">
        <v>565</v>
      </c>
      <c r="D140" s="23" t="s">
        <v>566</v>
      </c>
      <c r="E140" s="47" t="s">
        <v>567</v>
      </c>
      <c r="F140" s="39" t="s">
        <v>568</v>
      </c>
      <c r="G140" s="138" t="s">
        <v>43</v>
      </c>
      <c r="H140" s="138"/>
      <c r="I140" s="23">
        <v>11000</v>
      </c>
      <c r="J140" s="23">
        <v>11000</v>
      </c>
      <c r="K140" s="23">
        <v>3000</v>
      </c>
      <c r="L140" s="23">
        <v>5000</v>
      </c>
      <c r="M140" s="26">
        <v>3000</v>
      </c>
      <c r="N140" s="23" t="s">
        <v>385</v>
      </c>
    </row>
    <row r="141" spans="1:14" s="5" customFormat="1" ht="35.1" customHeight="1">
      <c r="A141" s="23">
        <f t="shared" si="4"/>
        <v>126</v>
      </c>
      <c r="B141" s="39" t="s">
        <v>569</v>
      </c>
      <c r="C141" s="39" t="s">
        <v>570</v>
      </c>
      <c r="D141" s="39" t="s">
        <v>571</v>
      </c>
      <c r="E141" s="23" t="s">
        <v>209</v>
      </c>
      <c r="F141" s="39" t="s">
        <v>572</v>
      </c>
      <c r="G141" s="138" t="s">
        <v>226</v>
      </c>
      <c r="H141" s="138"/>
      <c r="I141" s="23">
        <v>704</v>
      </c>
      <c r="J141" s="23">
        <v>704</v>
      </c>
      <c r="K141" s="26"/>
      <c r="L141" s="26">
        <v>704</v>
      </c>
      <c r="M141" s="23"/>
      <c r="N141" s="23" t="s">
        <v>385</v>
      </c>
    </row>
    <row r="142" spans="1:14" s="5" customFormat="1" ht="26.1" customHeight="1">
      <c r="A142" s="23">
        <f t="shared" si="4"/>
        <v>127</v>
      </c>
      <c r="B142" s="39" t="s">
        <v>573</v>
      </c>
      <c r="C142" s="23" t="s">
        <v>574</v>
      </c>
      <c r="D142" s="39" t="s">
        <v>575</v>
      </c>
      <c r="E142" s="39" t="s">
        <v>119</v>
      </c>
      <c r="F142" s="39" t="s">
        <v>576</v>
      </c>
      <c r="G142" s="138" t="s">
        <v>43</v>
      </c>
      <c r="H142" s="138"/>
      <c r="I142" s="23">
        <v>1200</v>
      </c>
      <c r="J142" s="23">
        <v>1200</v>
      </c>
      <c r="K142" s="26"/>
      <c r="L142" s="23">
        <v>1200</v>
      </c>
      <c r="M142" s="38"/>
      <c r="N142" s="23" t="s">
        <v>385</v>
      </c>
    </row>
    <row r="143" spans="1:14" s="5" customFormat="1" ht="30.95" customHeight="1">
      <c r="A143" s="23">
        <f t="shared" ref="A143:A153" si="5">A142+1</f>
        <v>128</v>
      </c>
      <c r="B143" s="39" t="s">
        <v>577</v>
      </c>
      <c r="C143" s="23" t="s">
        <v>574</v>
      </c>
      <c r="D143" s="39" t="s">
        <v>578</v>
      </c>
      <c r="E143" s="39" t="s">
        <v>100</v>
      </c>
      <c r="F143" s="39" t="s">
        <v>579</v>
      </c>
      <c r="G143" s="138" t="s">
        <v>43</v>
      </c>
      <c r="H143" s="138"/>
      <c r="I143" s="23">
        <v>1500</v>
      </c>
      <c r="J143" s="23">
        <v>1500</v>
      </c>
      <c r="K143" s="23">
        <v>1500</v>
      </c>
      <c r="L143" s="34"/>
      <c r="M143" s="38"/>
      <c r="N143" s="23" t="s">
        <v>385</v>
      </c>
    </row>
    <row r="144" spans="1:14" s="5" customFormat="1" ht="32.1" customHeight="1">
      <c r="A144" s="23">
        <f t="shared" si="5"/>
        <v>129</v>
      </c>
      <c r="B144" s="23" t="s">
        <v>580</v>
      </c>
      <c r="C144" s="23" t="s">
        <v>252</v>
      </c>
      <c r="D144" s="23" t="s">
        <v>575</v>
      </c>
      <c r="E144" s="39" t="s">
        <v>581</v>
      </c>
      <c r="F144" s="23" t="s">
        <v>582</v>
      </c>
      <c r="G144" s="138" t="s">
        <v>43</v>
      </c>
      <c r="H144" s="138"/>
      <c r="I144" s="23">
        <v>1200</v>
      </c>
      <c r="J144" s="23">
        <v>1200</v>
      </c>
      <c r="K144" s="26"/>
      <c r="L144" s="23">
        <v>200</v>
      </c>
      <c r="M144" s="23">
        <v>1000</v>
      </c>
      <c r="N144" s="23" t="s">
        <v>385</v>
      </c>
    </row>
    <row r="145" spans="1:14" s="5" customFormat="1" ht="36.950000000000003" customHeight="1">
      <c r="A145" s="23">
        <f t="shared" si="5"/>
        <v>130</v>
      </c>
      <c r="B145" s="23" t="s">
        <v>583</v>
      </c>
      <c r="C145" s="38" t="s">
        <v>485</v>
      </c>
      <c r="D145" s="23" t="s">
        <v>584</v>
      </c>
      <c r="E145" s="39" t="s">
        <v>119</v>
      </c>
      <c r="F145" s="23" t="s">
        <v>585</v>
      </c>
      <c r="G145" s="138" t="s">
        <v>43</v>
      </c>
      <c r="H145" s="138"/>
      <c r="I145" s="23">
        <v>230</v>
      </c>
      <c r="J145" s="23">
        <v>230</v>
      </c>
      <c r="K145" s="26"/>
      <c r="L145" s="23">
        <v>230</v>
      </c>
      <c r="M145" s="23"/>
      <c r="N145" s="23" t="s">
        <v>385</v>
      </c>
    </row>
    <row r="146" spans="1:14" s="5" customFormat="1" ht="41.1" customHeight="1">
      <c r="A146" s="23">
        <f t="shared" si="5"/>
        <v>131</v>
      </c>
      <c r="B146" s="38" t="s">
        <v>586</v>
      </c>
      <c r="C146" s="38" t="s">
        <v>546</v>
      </c>
      <c r="D146" s="38" t="s">
        <v>547</v>
      </c>
      <c r="E146" s="23" t="s">
        <v>195</v>
      </c>
      <c r="F146" s="38" t="s">
        <v>587</v>
      </c>
      <c r="G146" s="138" t="s">
        <v>43</v>
      </c>
      <c r="H146" s="138"/>
      <c r="I146" s="23">
        <v>16541</v>
      </c>
      <c r="J146" s="23">
        <v>8270</v>
      </c>
      <c r="K146" s="26"/>
      <c r="L146" s="23">
        <v>4000</v>
      </c>
      <c r="M146" s="38">
        <v>4270</v>
      </c>
      <c r="N146" s="23" t="s">
        <v>385</v>
      </c>
    </row>
    <row r="147" spans="1:14" s="5" customFormat="1" ht="54" customHeight="1">
      <c r="A147" s="23">
        <f t="shared" si="5"/>
        <v>132</v>
      </c>
      <c r="B147" s="40" t="s">
        <v>588</v>
      </c>
      <c r="C147" s="41" t="s">
        <v>485</v>
      </c>
      <c r="D147" s="40" t="s">
        <v>584</v>
      </c>
      <c r="E147" s="40" t="s">
        <v>502</v>
      </c>
      <c r="F147" s="40" t="s">
        <v>589</v>
      </c>
      <c r="G147" s="138" t="s">
        <v>43</v>
      </c>
      <c r="H147" s="138"/>
      <c r="I147" s="40">
        <v>6337.42</v>
      </c>
      <c r="J147" s="40">
        <v>6337.42</v>
      </c>
      <c r="K147" s="26"/>
      <c r="L147" s="40">
        <v>1500</v>
      </c>
      <c r="M147" s="40">
        <v>4837</v>
      </c>
      <c r="N147" s="23" t="s">
        <v>385</v>
      </c>
    </row>
    <row r="148" spans="1:14" s="5" customFormat="1" ht="44.1" customHeight="1">
      <c r="A148" s="23">
        <f t="shared" si="5"/>
        <v>133</v>
      </c>
      <c r="B148" s="23" t="s">
        <v>590</v>
      </c>
      <c r="C148" s="38" t="s">
        <v>546</v>
      </c>
      <c r="D148" s="38" t="s">
        <v>547</v>
      </c>
      <c r="E148" s="23" t="s">
        <v>195</v>
      </c>
      <c r="F148" s="23" t="s">
        <v>591</v>
      </c>
      <c r="G148" s="138" t="s">
        <v>43</v>
      </c>
      <c r="H148" s="138"/>
      <c r="I148" s="23">
        <v>9980</v>
      </c>
      <c r="J148" s="23">
        <v>6970</v>
      </c>
      <c r="K148" s="26"/>
      <c r="L148" s="23">
        <v>3000</v>
      </c>
      <c r="M148" s="23">
        <v>3970</v>
      </c>
      <c r="N148" s="23" t="s">
        <v>385</v>
      </c>
    </row>
    <row r="149" spans="1:14" s="5" customFormat="1" ht="35.1" customHeight="1">
      <c r="A149" s="23">
        <f t="shared" si="5"/>
        <v>134</v>
      </c>
      <c r="B149" s="23" t="s">
        <v>592</v>
      </c>
      <c r="C149" s="38" t="s">
        <v>546</v>
      </c>
      <c r="D149" s="38" t="s">
        <v>547</v>
      </c>
      <c r="E149" s="23" t="s">
        <v>593</v>
      </c>
      <c r="F149" s="23" t="s">
        <v>594</v>
      </c>
      <c r="G149" s="138" t="s">
        <v>43</v>
      </c>
      <c r="H149" s="138"/>
      <c r="I149" s="23">
        <v>11604</v>
      </c>
      <c r="J149" s="23">
        <v>11604</v>
      </c>
      <c r="K149" s="23"/>
      <c r="L149" s="23"/>
      <c r="M149" s="23">
        <v>11604</v>
      </c>
      <c r="N149" s="23" t="s">
        <v>385</v>
      </c>
    </row>
    <row r="150" spans="1:14" s="5" customFormat="1" ht="36" customHeight="1">
      <c r="A150" s="23">
        <f t="shared" si="5"/>
        <v>135</v>
      </c>
      <c r="B150" s="23" t="s">
        <v>595</v>
      </c>
      <c r="C150" s="38" t="s">
        <v>321</v>
      </c>
      <c r="D150" s="38" t="s">
        <v>596</v>
      </c>
      <c r="E150" s="23" t="s">
        <v>597</v>
      </c>
      <c r="F150" s="23" t="s">
        <v>598</v>
      </c>
      <c r="G150" s="142" t="s">
        <v>599</v>
      </c>
      <c r="H150" s="143"/>
      <c r="I150" s="23">
        <v>17800</v>
      </c>
      <c r="J150" s="23">
        <v>17800</v>
      </c>
      <c r="K150" s="23"/>
      <c r="L150" s="23">
        <v>12000</v>
      </c>
      <c r="M150" s="23">
        <v>5800</v>
      </c>
      <c r="N150" s="23" t="s">
        <v>385</v>
      </c>
    </row>
    <row r="151" spans="1:14" s="5" customFormat="1" ht="27" customHeight="1">
      <c r="A151" s="23">
        <f t="shared" si="5"/>
        <v>136</v>
      </c>
      <c r="B151" s="23" t="s">
        <v>600</v>
      </c>
      <c r="C151" s="23" t="s">
        <v>601</v>
      </c>
      <c r="D151" s="23" t="s">
        <v>602</v>
      </c>
      <c r="E151" s="23" t="s">
        <v>603</v>
      </c>
      <c r="F151" s="23" t="s">
        <v>604</v>
      </c>
      <c r="G151" s="138" t="s">
        <v>43</v>
      </c>
      <c r="H151" s="138"/>
      <c r="I151" s="23">
        <v>62000</v>
      </c>
      <c r="J151" s="23">
        <v>14000</v>
      </c>
      <c r="K151" s="23">
        <v>14000</v>
      </c>
      <c r="L151" s="23"/>
      <c r="M151" s="23"/>
      <c r="N151" s="23" t="s">
        <v>385</v>
      </c>
    </row>
    <row r="152" spans="1:14" s="5" customFormat="1" ht="36" customHeight="1">
      <c r="A152" s="23">
        <f t="shared" si="5"/>
        <v>137</v>
      </c>
      <c r="B152" s="23" t="s">
        <v>605</v>
      </c>
      <c r="C152" s="23" t="s">
        <v>606</v>
      </c>
      <c r="D152" s="23" t="s">
        <v>607</v>
      </c>
      <c r="E152" s="23" t="s">
        <v>608</v>
      </c>
      <c r="F152" s="23" t="s">
        <v>609</v>
      </c>
      <c r="G152" s="138" t="s">
        <v>43</v>
      </c>
      <c r="H152" s="138"/>
      <c r="I152" s="23">
        <v>1721</v>
      </c>
      <c r="J152" s="23">
        <v>1221</v>
      </c>
      <c r="K152" s="23">
        <v>1221</v>
      </c>
      <c r="L152" s="23"/>
      <c r="M152" s="23"/>
      <c r="N152" s="23" t="s">
        <v>385</v>
      </c>
    </row>
    <row r="153" spans="1:14" s="5" customFormat="1" ht="24.95" customHeight="1">
      <c r="A153" s="23">
        <f t="shared" si="5"/>
        <v>138</v>
      </c>
      <c r="B153" s="22" t="s">
        <v>610</v>
      </c>
      <c r="C153" s="22" t="s">
        <v>392</v>
      </c>
      <c r="D153" s="22" t="s">
        <v>611</v>
      </c>
      <c r="E153" s="22" t="s">
        <v>300</v>
      </c>
      <c r="F153" s="22" t="s">
        <v>612</v>
      </c>
      <c r="G153" s="134" t="s">
        <v>43</v>
      </c>
      <c r="H153" s="134"/>
      <c r="I153" s="22">
        <v>800</v>
      </c>
      <c r="J153" s="22">
        <v>800</v>
      </c>
      <c r="K153" s="26"/>
      <c r="L153" s="22">
        <v>800</v>
      </c>
      <c r="M153" s="22"/>
      <c r="N153" s="23" t="s">
        <v>385</v>
      </c>
    </row>
    <row r="154" spans="1:14" ht="18" customHeight="1">
      <c r="A154" s="42" t="s">
        <v>613</v>
      </c>
      <c r="B154" s="42" t="s">
        <v>26</v>
      </c>
      <c r="C154" s="42">
        <v>5</v>
      </c>
      <c r="D154" s="42"/>
      <c r="E154" s="42"/>
      <c r="F154" s="21"/>
      <c r="G154" s="133"/>
      <c r="H154" s="133"/>
      <c r="I154" s="21">
        <f>SUM(I155:I159)</f>
        <v>20203.259999999998</v>
      </c>
      <c r="J154" s="21">
        <f>SUM(J155:J159)</f>
        <v>14689</v>
      </c>
      <c r="K154" s="21">
        <f>SUM(K155:K159)</f>
        <v>6412</v>
      </c>
      <c r="L154" s="21">
        <f>SUM(L155:L159)</f>
        <v>5269</v>
      </c>
      <c r="M154" s="21">
        <f>SUM(M155:M159)</f>
        <v>3008</v>
      </c>
      <c r="N154" s="42"/>
    </row>
    <row r="155" spans="1:14" s="5" customFormat="1" ht="35.1" customHeight="1">
      <c r="A155" s="22">
        <f>A153+1</f>
        <v>139</v>
      </c>
      <c r="B155" s="22" t="s">
        <v>614</v>
      </c>
      <c r="C155" s="22" t="s">
        <v>615</v>
      </c>
      <c r="D155" s="22" t="s">
        <v>616</v>
      </c>
      <c r="E155" s="22" t="s">
        <v>617</v>
      </c>
      <c r="F155" s="22" t="s">
        <v>618</v>
      </c>
      <c r="G155" s="138" t="s">
        <v>43</v>
      </c>
      <c r="H155" s="138"/>
      <c r="I155" s="54">
        <v>3176.26</v>
      </c>
      <c r="J155" s="54">
        <v>12</v>
      </c>
      <c r="K155" s="54">
        <v>12</v>
      </c>
      <c r="L155" s="54"/>
      <c r="M155" s="54"/>
      <c r="N155" s="22" t="s">
        <v>420</v>
      </c>
    </row>
    <row r="156" spans="1:14" s="5" customFormat="1" ht="48" customHeight="1">
      <c r="A156" s="22">
        <f>A155+1</f>
        <v>140</v>
      </c>
      <c r="B156" s="22" t="s">
        <v>619</v>
      </c>
      <c r="C156" s="22" t="s">
        <v>615</v>
      </c>
      <c r="D156" s="22" t="s">
        <v>620</v>
      </c>
      <c r="E156" s="22" t="s">
        <v>621</v>
      </c>
      <c r="F156" s="22" t="s">
        <v>622</v>
      </c>
      <c r="G156" s="138" t="s">
        <v>43</v>
      </c>
      <c r="H156" s="138"/>
      <c r="I156" s="54">
        <v>9169</v>
      </c>
      <c r="J156" s="54">
        <v>8169</v>
      </c>
      <c r="K156" s="54">
        <v>6100</v>
      </c>
      <c r="L156" s="54">
        <v>2069</v>
      </c>
      <c r="M156" s="54"/>
      <c r="N156" s="22" t="s">
        <v>420</v>
      </c>
    </row>
    <row r="157" spans="1:14" s="5" customFormat="1" ht="42.95" customHeight="1">
      <c r="A157" s="22">
        <f t="shared" ref="A157:A180" si="6">A156+1</f>
        <v>141</v>
      </c>
      <c r="B157" s="22" t="s">
        <v>623</v>
      </c>
      <c r="C157" s="22" t="s">
        <v>615</v>
      </c>
      <c r="D157" s="22" t="s">
        <v>624</v>
      </c>
      <c r="E157" s="22" t="s">
        <v>625</v>
      </c>
      <c r="F157" s="22" t="s">
        <v>626</v>
      </c>
      <c r="G157" s="138" t="s">
        <v>43</v>
      </c>
      <c r="H157" s="138"/>
      <c r="I157" s="54">
        <v>500</v>
      </c>
      <c r="J157" s="54">
        <v>400</v>
      </c>
      <c r="K157" s="54">
        <v>300</v>
      </c>
      <c r="L157" s="54">
        <v>100</v>
      </c>
      <c r="M157" s="54"/>
      <c r="N157" s="22" t="s">
        <v>420</v>
      </c>
    </row>
    <row r="158" spans="1:14" s="5" customFormat="1" ht="27.95" customHeight="1">
      <c r="A158" s="22">
        <f t="shared" si="6"/>
        <v>142</v>
      </c>
      <c r="B158" s="22" t="s">
        <v>627</v>
      </c>
      <c r="C158" s="22" t="s">
        <v>417</v>
      </c>
      <c r="D158" s="22" t="s">
        <v>628</v>
      </c>
      <c r="E158" s="22" t="s">
        <v>537</v>
      </c>
      <c r="F158" s="22" t="s">
        <v>629</v>
      </c>
      <c r="G158" s="138" t="s">
        <v>43</v>
      </c>
      <c r="H158" s="138"/>
      <c r="I158" s="54">
        <v>3758</v>
      </c>
      <c r="J158" s="54">
        <v>3758</v>
      </c>
      <c r="K158" s="54"/>
      <c r="L158" s="54">
        <v>2000</v>
      </c>
      <c r="M158" s="54">
        <v>1758</v>
      </c>
      <c r="N158" s="22" t="s">
        <v>420</v>
      </c>
    </row>
    <row r="159" spans="1:14" s="6" customFormat="1" ht="29.1" customHeight="1">
      <c r="A159" s="22">
        <f t="shared" si="6"/>
        <v>143</v>
      </c>
      <c r="B159" s="22" t="s">
        <v>630</v>
      </c>
      <c r="C159" s="22" t="s">
        <v>417</v>
      </c>
      <c r="D159" s="22" t="s">
        <v>418</v>
      </c>
      <c r="E159" s="22" t="s">
        <v>315</v>
      </c>
      <c r="F159" s="22" t="s">
        <v>631</v>
      </c>
      <c r="G159" s="138" t="s">
        <v>75</v>
      </c>
      <c r="H159" s="138"/>
      <c r="I159" s="22">
        <v>3600</v>
      </c>
      <c r="J159" s="22">
        <v>2350</v>
      </c>
      <c r="K159" s="26"/>
      <c r="L159" s="22">
        <v>1100</v>
      </c>
      <c r="M159" s="22">
        <v>1250</v>
      </c>
      <c r="N159" s="22" t="s">
        <v>420</v>
      </c>
    </row>
    <row r="160" spans="1:14" ht="18" customHeight="1">
      <c r="A160" s="42" t="s">
        <v>632</v>
      </c>
      <c r="B160" s="42" t="s">
        <v>27</v>
      </c>
      <c r="C160" s="42">
        <v>20</v>
      </c>
      <c r="D160" s="42"/>
      <c r="E160" s="42"/>
      <c r="F160" s="42"/>
      <c r="G160" s="133"/>
      <c r="H160" s="133"/>
      <c r="I160" s="21">
        <f>SUM(I161:I180)</f>
        <v>978889.38</v>
      </c>
      <c r="J160" s="21">
        <f>SUM(J161:J180)</f>
        <v>628042</v>
      </c>
      <c r="K160" s="21">
        <f>SUM(K161:K180)</f>
        <v>238146</v>
      </c>
      <c r="L160" s="21">
        <f>SUM(L161:L180)</f>
        <v>280040</v>
      </c>
      <c r="M160" s="21">
        <f>SUM(M161:M180)</f>
        <v>109856</v>
      </c>
      <c r="N160" s="21"/>
    </row>
    <row r="161" spans="1:14" s="8" customFormat="1" ht="110.1" customHeight="1">
      <c r="A161" s="23">
        <f>A159+1</f>
        <v>144</v>
      </c>
      <c r="B161" s="43" t="s">
        <v>633</v>
      </c>
      <c r="C161" s="22" t="s">
        <v>634</v>
      </c>
      <c r="D161" s="22" t="s">
        <v>635</v>
      </c>
      <c r="E161" s="22" t="s">
        <v>636</v>
      </c>
      <c r="F161" s="43" t="s">
        <v>637</v>
      </c>
      <c r="G161" s="138" t="s">
        <v>638</v>
      </c>
      <c r="H161" s="138"/>
      <c r="I161" s="23">
        <v>222000</v>
      </c>
      <c r="J161" s="23">
        <v>222000</v>
      </c>
      <c r="K161" s="23">
        <v>117000</v>
      </c>
      <c r="L161" s="23">
        <v>79400</v>
      </c>
      <c r="M161" s="23">
        <v>25600</v>
      </c>
      <c r="N161" s="43" t="s">
        <v>639</v>
      </c>
    </row>
    <row r="162" spans="1:14" s="8" customFormat="1" ht="24.95" customHeight="1">
      <c r="A162" s="23">
        <f t="shared" si="6"/>
        <v>145</v>
      </c>
      <c r="B162" s="44" t="s">
        <v>640</v>
      </c>
      <c r="C162" s="44" t="s">
        <v>641</v>
      </c>
      <c r="D162" s="27" t="s">
        <v>642</v>
      </c>
      <c r="E162" s="27" t="s">
        <v>203</v>
      </c>
      <c r="F162" s="44" t="s">
        <v>643</v>
      </c>
      <c r="G162" s="138" t="s">
        <v>44</v>
      </c>
      <c r="H162" s="138"/>
      <c r="I162" s="23">
        <v>80000</v>
      </c>
      <c r="J162" s="23">
        <v>80000</v>
      </c>
      <c r="K162" s="23"/>
      <c r="L162" s="23">
        <v>64000</v>
      </c>
      <c r="M162" s="23">
        <v>16000</v>
      </c>
      <c r="N162" s="44" t="s">
        <v>639</v>
      </c>
    </row>
    <row r="163" spans="1:14" s="8" customFormat="1" ht="27" customHeight="1">
      <c r="A163" s="23">
        <f t="shared" si="6"/>
        <v>146</v>
      </c>
      <c r="B163" s="43" t="s">
        <v>644</v>
      </c>
      <c r="C163" s="43" t="s">
        <v>645</v>
      </c>
      <c r="D163" s="22" t="s">
        <v>646</v>
      </c>
      <c r="E163" s="22" t="s">
        <v>195</v>
      </c>
      <c r="F163" s="43" t="s">
        <v>647</v>
      </c>
      <c r="G163" s="138" t="s">
        <v>648</v>
      </c>
      <c r="H163" s="138"/>
      <c r="I163" s="23">
        <v>45000</v>
      </c>
      <c r="J163" s="23">
        <v>20000</v>
      </c>
      <c r="K163" s="23"/>
      <c r="L163" s="23">
        <v>2000</v>
      </c>
      <c r="M163" s="23">
        <v>18000</v>
      </c>
      <c r="N163" s="43" t="s">
        <v>639</v>
      </c>
    </row>
    <row r="164" spans="1:14" s="8" customFormat="1" ht="39" customHeight="1">
      <c r="A164" s="23">
        <f t="shared" si="6"/>
        <v>147</v>
      </c>
      <c r="B164" s="43" t="s">
        <v>649</v>
      </c>
      <c r="C164" s="43" t="s">
        <v>650</v>
      </c>
      <c r="D164" s="22" t="s">
        <v>651</v>
      </c>
      <c r="E164" s="22" t="s">
        <v>300</v>
      </c>
      <c r="F164" s="43" t="s">
        <v>652</v>
      </c>
      <c r="G164" s="138" t="s">
        <v>44</v>
      </c>
      <c r="H164" s="138"/>
      <c r="I164" s="23">
        <v>36000</v>
      </c>
      <c r="J164" s="23">
        <v>36000</v>
      </c>
      <c r="K164" s="23"/>
      <c r="L164" s="23">
        <v>36000</v>
      </c>
      <c r="M164" s="23"/>
      <c r="N164" s="43" t="s">
        <v>639</v>
      </c>
    </row>
    <row r="165" spans="1:14" s="8" customFormat="1" ht="36" customHeight="1">
      <c r="A165" s="23">
        <f t="shared" si="6"/>
        <v>148</v>
      </c>
      <c r="B165" s="43" t="s">
        <v>653</v>
      </c>
      <c r="C165" s="43" t="s">
        <v>650</v>
      </c>
      <c r="D165" s="22" t="s">
        <v>654</v>
      </c>
      <c r="E165" s="43" t="s">
        <v>300</v>
      </c>
      <c r="F165" s="43" t="s">
        <v>655</v>
      </c>
      <c r="G165" s="138" t="s">
        <v>44</v>
      </c>
      <c r="H165" s="138"/>
      <c r="I165" s="23">
        <v>24000</v>
      </c>
      <c r="J165" s="23">
        <v>24000</v>
      </c>
      <c r="K165" s="23"/>
      <c r="L165" s="23">
        <v>24000</v>
      </c>
      <c r="M165" s="23"/>
      <c r="N165" s="43" t="s">
        <v>639</v>
      </c>
    </row>
    <row r="166" spans="1:14" s="6" customFormat="1" ht="36.950000000000003" customHeight="1">
      <c r="A166" s="23">
        <f t="shared" si="6"/>
        <v>149</v>
      </c>
      <c r="B166" s="23" t="s">
        <v>656</v>
      </c>
      <c r="C166" s="22" t="s">
        <v>340</v>
      </c>
      <c r="D166" s="22" t="s">
        <v>657</v>
      </c>
      <c r="E166" s="22" t="s">
        <v>658</v>
      </c>
      <c r="F166" s="22" t="s">
        <v>659</v>
      </c>
      <c r="G166" s="139" t="s">
        <v>250</v>
      </c>
      <c r="H166" s="139"/>
      <c r="I166" s="22">
        <v>48915</v>
      </c>
      <c r="J166" s="22">
        <v>20275</v>
      </c>
      <c r="K166" s="22">
        <v>20275</v>
      </c>
      <c r="L166" s="22"/>
      <c r="M166" s="22"/>
      <c r="N166" s="22" t="s">
        <v>244</v>
      </c>
    </row>
    <row r="167" spans="1:14" s="6" customFormat="1" ht="39.950000000000003" customHeight="1">
      <c r="A167" s="23">
        <f t="shared" si="6"/>
        <v>150</v>
      </c>
      <c r="B167" s="23" t="s">
        <v>660</v>
      </c>
      <c r="C167" s="23" t="s">
        <v>661</v>
      </c>
      <c r="D167" s="23" t="s">
        <v>662</v>
      </c>
      <c r="E167" s="23" t="s">
        <v>663</v>
      </c>
      <c r="F167" s="23" t="s">
        <v>664</v>
      </c>
      <c r="G167" s="138" t="s">
        <v>43</v>
      </c>
      <c r="H167" s="138"/>
      <c r="I167" s="23">
        <v>18947</v>
      </c>
      <c r="J167" s="23">
        <v>8947</v>
      </c>
      <c r="K167" s="23">
        <v>8947</v>
      </c>
      <c r="L167" s="23"/>
      <c r="M167" s="23"/>
      <c r="N167" s="22" t="s">
        <v>244</v>
      </c>
    </row>
    <row r="168" spans="1:14" s="5" customFormat="1" ht="33" customHeight="1">
      <c r="A168" s="23">
        <f t="shared" si="6"/>
        <v>151</v>
      </c>
      <c r="B168" s="23" t="s">
        <v>665</v>
      </c>
      <c r="C168" s="23" t="s">
        <v>666</v>
      </c>
      <c r="D168" s="23" t="s">
        <v>667</v>
      </c>
      <c r="E168" s="23" t="s">
        <v>668</v>
      </c>
      <c r="F168" s="51" t="s">
        <v>669</v>
      </c>
      <c r="G168" s="138" t="s">
        <v>43</v>
      </c>
      <c r="H168" s="138"/>
      <c r="I168" s="23">
        <v>56052</v>
      </c>
      <c r="J168" s="23">
        <v>10000</v>
      </c>
      <c r="K168" s="34"/>
      <c r="L168" s="23"/>
      <c r="M168" s="23">
        <v>10000</v>
      </c>
      <c r="N168" s="23" t="s">
        <v>464</v>
      </c>
    </row>
    <row r="169" spans="1:14" s="5" customFormat="1" ht="35.1" customHeight="1">
      <c r="A169" s="23">
        <f t="shared" si="6"/>
        <v>152</v>
      </c>
      <c r="B169" s="23" t="s">
        <v>670</v>
      </c>
      <c r="C169" s="23" t="s">
        <v>671</v>
      </c>
      <c r="D169" s="23" t="s">
        <v>672</v>
      </c>
      <c r="E169" s="23" t="s">
        <v>533</v>
      </c>
      <c r="F169" s="51" t="s">
        <v>673</v>
      </c>
      <c r="G169" s="138" t="s">
        <v>43</v>
      </c>
      <c r="H169" s="138"/>
      <c r="I169" s="23">
        <v>4600</v>
      </c>
      <c r="J169" s="23">
        <v>1000</v>
      </c>
      <c r="K169" s="34"/>
      <c r="L169" s="23"/>
      <c r="M169" s="23">
        <v>1000</v>
      </c>
      <c r="N169" s="23" t="s">
        <v>464</v>
      </c>
    </row>
    <row r="170" spans="1:14" s="5" customFormat="1" ht="30.95" customHeight="1">
      <c r="A170" s="23">
        <f t="shared" si="6"/>
        <v>153</v>
      </c>
      <c r="B170" s="23" t="s">
        <v>674</v>
      </c>
      <c r="C170" s="23" t="s">
        <v>474</v>
      </c>
      <c r="D170" s="23" t="s">
        <v>675</v>
      </c>
      <c r="E170" s="23" t="s">
        <v>234</v>
      </c>
      <c r="F170" s="51" t="s">
        <v>676</v>
      </c>
      <c r="G170" s="138" t="s">
        <v>477</v>
      </c>
      <c r="H170" s="138"/>
      <c r="I170" s="23">
        <v>3000</v>
      </c>
      <c r="J170" s="23">
        <v>3000</v>
      </c>
      <c r="K170" s="23">
        <v>3000</v>
      </c>
      <c r="L170" s="23">
        <v>0</v>
      </c>
      <c r="M170" s="23">
        <v>0</v>
      </c>
      <c r="N170" s="23" t="s">
        <v>464</v>
      </c>
    </row>
    <row r="171" spans="1:14" s="5" customFormat="1" ht="39" customHeight="1">
      <c r="A171" s="23">
        <f t="shared" si="6"/>
        <v>154</v>
      </c>
      <c r="B171" s="23" t="s">
        <v>677</v>
      </c>
      <c r="C171" s="23" t="s">
        <v>678</v>
      </c>
      <c r="D171" s="23" t="s">
        <v>679</v>
      </c>
      <c r="E171" s="23" t="s">
        <v>258</v>
      </c>
      <c r="F171" s="51" t="s">
        <v>680</v>
      </c>
      <c r="G171" s="138" t="s">
        <v>75</v>
      </c>
      <c r="H171" s="138"/>
      <c r="I171" s="23">
        <v>1961.22</v>
      </c>
      <c r="J171" s="23">
        <v>961</v>
      </c>
      <c r="K171" s="23">
        <v>961</v>
      </c>
      <c r="L171" s="23">
        <v>0</v>
      </c>
      <c r="M171" s="23">
        <v>0</v>
      </c>
      <c r="N171" s="23" t="s">
        <v>464</v>
      </c>
    </row>
    <row r="172" spans="1:14" s="5" customFormat="1" ht="47.1" customHeight="1">
      <c r="A172" s="23">
        <f t="shared" si="6"/>
        <v>155</v>
      </c>
      <c r="B172" s="23" t="s">
        <v>681</v>
      </c>
      <c r="C172" s="23" t="s">
        <v>666</v>
      </c>
      <c r="D172" s="23" t="s">
        <v>682</v>
      </c>
      <c r="E172" s="23" t="s">
        <v>224</v>
      </c>
      <c r="F172" s="51" t="s">
        <v>683</v>
      </c>
      <c r="G172" s="138" t="s">
        <v>171</v>
      </c>
      <c r="H172" s="138"/>
      <c r="I172" s="23">
        <v>55008</v>
      </c>
      <c r="J172" s="23">
        <v>55008</v>
      </c>
      <c r="K172" s="23">
        <v>26200</v>
      </c>
      <c r="L172" s="23">
        <v>28808</v>
      </c>
      <c r="M172" s="23">
        <v>0</v>
      </c>
      <c r="N172" s="23" t="s">
        <v>464</v>
      </c>
    </row>
    <row r="173" spans="1:14" s="5" customFormat="1" ht="75" customHeight="1">
      <c r="A173" s="23">
        <f t="shared" si="6"/>
        <v>156</v>
      </c>
      <c r="B173" s="38" t="s">
        <v>684</v>
      </c>
      <c r="C173" s="39" t="s">
        <v>685</v>
      </c>
      <c r="D173" s="22" t="s">
        <v>686</v>
      </c>
      <c r="E173" s="23" t="s">
        <v>687</v>
      </c>
      <c r="F173" s="43" t="s">
        <v>688</v>
      </c>
      <c r="G173" s="138" t="s">
        <v>599</v>
      </c>
      <c r="H173" s="138"/>
      <c r="I173" s="23">
        <v>19481</v>
      </c>
      <c r="J173" s="23">
        <v>19481</v>
      </c>
      <c r="K173" s="23">
        <v>8380</v>
      </c>
      <c r="L173" s="23">
        <v>11101</v>
      </c>
      <c r="M173" s="23"/>
      <c r="N173" s="23" t="s">
        <v>689</v>
      </c>
    </row>
    <row r="174" spans="1:14" s="5" customFormat="1" ht="39.950000000000003" customHeight="1">
      <c r="A174" s="22">
        <f t="shared" si="6"/>
        <v>157</v>
      </c>
      <c r="B174" s="43" t="s">
        <v>690</v>
      </c>
      <c r="C174" s="43" t="s">
        <v>685</v>
      </c>
      <c r="D174" s="22" t="s">
        <v>686</v>
      </c>
      <c r="E174" s="23" t="s">
        <v>548</v>
      </c>
      <c r="F174" s="43" t="s">
        <v>691</v>
      </c>
      <c r="G174" s="138" t="s">
        <v>599</v>
      </c>
      <c r="H174" s="138"/>
      <c r="I174" s="23">
        <v>6383</v>
      </c>
      <c r="J174" s="23">
        <v>6383</v>
      </c>
      <c r="K174" s="23">
        <v>6383</v>
      </c>
      <c r="L174" s="23"/>
      <c r="M174" s="23"/>
      <c r="N174" s="23" t="s">
        <v>689</v>
      </c>
    </row>
    <row r="175" spans="1:14" s="5" customFormat="1" ht="30" customHeight="1">
      <c r="A175" s="22">
        <f t="shared" si="6"/>
        <v>158</v>
      </c>
      <c r="B175" s="22" t="s">
        <v>692</v>
      </c>
      <c r="C175" s="22" t="s">
        <v>693</v>
      </c>
      <c r="D175" s="22" t="s">
        <v>694</v>
      </c>
      <c r="E175" s="22" t="s">
        <v>695</v>
      </c>
      <c r="F175" s="22" t="s">
        <v>696</v>
      </c>
      <c r="G175" s="134" t="s">
        <v>43</v>
      </c>
      <c r="H175" s="134"/>
      <c r="I175" s="22">
        <v>4340</v>
      </c>
      <c r="J175" s="22">
        <v>1743</v>
      </c>
      <c r="K175" s="34">
        <v>1000</v>
      </c>
      <c r="L175" s="22">
        <v>743</v>
      </c>
      <c r="M175" s="22"/>
      <c r="N175" s="23" t="s">
        <v>697</v>
      </c>
    </row>
    <row r="176" spans="1:14" s="5" customFormat="1" ht="44.1" customHeight="1">
      <c r="A176" s="22">
        <f t="shared" si="6"/>
        <v>159</v>
      </c>
      <c r="B176" s="45" t="s">
        <v>698</v>
      </c>
      <c r="C176" s="22" t="s">
        <v>699</v>
      </c>
      <c r="D176" s="22" t="s">
        <v>700</v>
      </c>
      <c r="E176" s="22" t="s">
        <v>701</v>
      </c>
      <c r="F176" s="22" t="s">
        <v>702</v>
      </c>
      <c r="G176" s="135" t="s">
        <v>75</v>
      </c>
      <c r="H176" s="136"/>
      <c r="I176" s="22">
        <v>11000</v>
      </c>
      <c r="J176" s="22">
        <v>11000</v>
      </c>
      <c r="K176" s="22"/>
      <c r="L176" s="22">
        <v>4400</v>
      </c>
      <c r="M176" s="22">
        <v>6600</v>
      </c>
      <c r="N176" s="22" t="s">
        <v>385</v>
      </c>
    </row>
    <row r="177" spans="1:14" s="5" customFormat="1" ht="48" customHeight="1">
      <c r="A177" s="22">
        <f t="shared" si="6"/>
        <v>160</v>
      </c>
      <c r="B177" s="46" t="s">
        <v>703</v>
      </c>
      <c r="C177" s="47" t="s">
        <v>704</v>
      </c>
      <c r="D177" s="38" t="s">
        <v>705</v>
      </c>
      <c r="E177" s="46" t="s">
        <v>706</v>
      </c>
      <c r="F177" s="46" t="s">
        <v>707</v>
      </c>
      <c r="G177" s="139" t="s">
        <v>708</v>
      </c>
      <c r="H177" s="139"/>
      <c r="I177" s="23">
        <v>248160.63</v>
      </c>
      <c r="J177" s="26">
        <v>20000</v>
      </c>
      <c r="K177" s="26">
        <v>20000</v>
      </c>
      <c r="L177" s="26"/>
      <c r="M177" s="26"/>
      <c r="N177" s="23" t="s">
        <v>709</v>
      </c>
    </row>
    <row r="178" spans="1:14" s="5" customFormat="1" ht="54" customHeight="1">
      <c r="A178" s="23">
        <f t="shared" si="6"/>
        <v>161</v>
      </c>
      <c r="B178" s="46" t="s">
        <v>710</v>
      </c>
      <c r="C178" s="47" t="s">
        <v>1195</v>
      </c>
      <c r="D178" s="38" t="s">
        <v>693</v>
      </c>
      <c r="E178" s="46" t="s">
        <v>711</v>
      </c>
      <c r="F178" s="46" t="s">
        <v>712</v>
      </c>
      <c r="G178" s="139" t="s">
        <v>599</v>
      </c>
      <c r="H178" s="139"/>
      <c r="I178" s="23">
        <v>72443.53</v>
      </c>
      <c r="J178" s="26">
        <f>K178+L178+M178</f>
        <v>72444</v>
      </c>
      <c r="K178" s="26">
        <v>26000</v>
      </c>
      <c r="L178" s="26">
        <v>21088</v>
      </c>
      <c r="M178" s="23">
        <v>25356</v>
      </c>
      <c r="N178" s="23" t="s">
        <v>697</v>
      </c>
    </row>
    <row r="179" spans="1:14" s="5" customFormat="1" ht="57" customHeight="1">
      <c r="A179" s="23">
        <f t="shared" si="6"/>
        <v>162</v>
      </c>
      <c r="B179" s="46" t="s">
        <v>713</v>
      </c>
      <c r="C179" s="48" t="s">
        <v>714</v>
      </c>
      <c r="D179" s="49" t="s">
        <v>715</v>
      </c>
      <c r="E179" s="43" t="s">
        <v>716</v>
      </c>
      <c r="F179" s="43" t="s">
        <v>717</v>
      </c>
      <c r="G179" s="138" t="s">
        <v>75</v>
      </c>
      <c r="H179" s="138"/>
      <c r="I179" s="23">
        <v>18298</v>
      </c>
      <c r="J179" s="23">
        <v>12500</v>
      </c>
      <c r="K179" s="23"/>
      <c r="L179" s="23">
        <v>6200</v>
      </c>
      <c r="M179" s="23">
        <v>6300</v>
      </c>
      <c r="N179" s="23" t="s">
        <v>714</v>
      </c>
    </row>
    <row r="180" spans="1:14" s="5" customFormat="1" ht="57" customHeight="1">
      <c r="A180" s="23">
        <f t="shared" si="6"/>
        <v>163</v>
      </c>
      <c r="B180" s="43" t="s">
        <v>718</v>
      </c>
      <c r="C180" s="48" t="s">
        <v>719</v>
      </c>
      <c r="D180" s="49" t="s">
        <v>720</v>
      </c>
      <c r="E180" s="43" t="s">
        <v>721</v>
      </c>
      <c r="F180" s="43" t="s">
        <v>722</v>
      </c>
      <c r="G180" s="138" t="s">
        <v>75</v>
      </c>
      <c r="H180" s="138"/>
      <c r="I180" s="23">
        <v>3300</v>
      </c>
      <c r="J180" s="23">
        <v>3300</v>
      </c>
      <c r="K180" s="23"/>
      <c r="L180" s="23">
        <v>2300</v>
      </c>
      <c r="M180" s="23">
        <v>1000</v>
      </c>
      <c r="N180" s="23" t="s">
        <v>714</v>
      </c>
    </row>
    <row r="181" spans="1:14" ht="18" customHeight="1">
      <c r="A181" s="42" t="s">
        <v>723</v>
      </c>
      <c r="B181" s="42" t="s">
        <v>28</v>
      </c>
      <c r="C181" s="42">
        <v>8</v>
      </c>
      <c r="D181" s="42"/>
      <c r="E181" s="42"/>
      <c r="F181" s="42"/>
      <c r="G181" s="133"/>
      <c r="H181" s="133"/>
      <c r="I181" s="21">
        <f>SUM(I182:I189)</f>
        <v>246675.72</v>
      </c>
      <c r="J181" s="21">
        <f>SUM(J182:J189)</f>
        <v>148315</v>
      </c>
      <c r="K181" s="21">
        <f>SUM(K182:K189)</f>
        <v>92098</v>
      </c>
      <c r="L181" s="21">
        <f>SUM(L182:L189)</f>
        <v>45365.38</v>
      </c>
      <c r="M181" s="21">
        <f>SUM(M182:M189)</f>
        <v>10852</v>
      </c>
      <c r="N181" s="21"/>
    </row>
    <row r="182" spans="1:14" s="5" customFormat="1" ht="27.95" customHeight="1">
      <c r="A182" s="22">
        <f>A180+1</f>
        <v>164</v>
      </c>
      <c r="B182" s="22" t="s">
        <v>724</v>
      </c>
      <c r="C182" s="22" t="s">
        <v>725</v>
      </c>
      <c r="D182" s="22" t="s">
        <v>726</v>
      </c>
      <c r="E182" s="23" t="s">
        <v>242</v>
      </c>
      <c r="F182" s="52" t="s">
        <v>727</v>
      </c>
      <c r="G182" s="138" t="s">
        <v>43</v>
      </c>
      <c r="H182" s="138"/>
      <c r="I182" s="55">
        <v>49732.5</v>
      </c>
      <c r="J182" s="55">
        <v>24718</v>
      </c>
      <c r="K182" s="55">
        <v>24718</v>
      </c>
      <c r="L182" s="55"/>
      <c r="M182" s="22"/>
      <c r="N182" s="22" t="s">
        <v>725</v>
      </c>
    </row>
    <row r="183" spans="1:14" s="5" customFormat="1" ht="26.1" customHeight="1">
      <c r="A183" s="22">
        <f t="shared" ref="A183:A189" si="7">A182+1</f>
        <v>165</v>
      </c>
      <c r="B183" s="22" t="s">
        <v>728</v>
      </c>
      <c r="C183" s="22" t="s">
        <v>725</v>
      </c>
      <c r="D183" s="22" t="s">
        <v>729</v>
      </c>
      <c r="E183" s="23" t="s">
        <v>242</v>
      </c>
      <c r="F183" s="22" t="s">
        <v>730</v>
      </c>
      <c r="G183" s="138" t="s">
        <v>43</v>
      </c>
      <c r="H183" s="138"/>
      <c r="I183" s="55">
        <v>34327</v>
      </c>
      <c r="J183" s="55">
        <v>5597</v>
      </c>
      <c r="K183" s="55">
        <v>5597</v>
      </c>
      <c r="L183" s="55"/>
      <c r="M183" s="22"/>
      <c r="N183" s="22" t="s">
        <v>725</v>
      </c>
    </row>
    <row r="184" spans="1:14" s="5" customFormat="1" ht="73.5">
      <c r="A184" s="22">
        <f t="shared" si="7"/>
        <v>166</v>
      </c>
      <c r="B184" s="22" t="s">
        <v>731</v>
      </c>
      <c r="C184" s="22" t="s">
        <v>732</v>
      </c>
      <c r="D184" s="22" t="s">
        <v>733</v>
      </c>
      <c r="E184" s="22" t="s">
        <v>734</v>
      </c>
      <c r="F184" s="22" t="s">
        <v>735</v>
      </c>
      <c r="G184" s="134" t="s">
        <v>75</v>
      </c>
      <c r="H184" s="134"/>
      <c r="I184" s="43">
        <v>122829</v>
      </c>
      <c r="J184" s="56">
        <v>83612</v>
      </c>
      <c r="K184" s="56">
        <v>47283</v>
      </c>
      <c r="L184" s="56">
        <v>36329.379999999997</v>
      </c>
      <c r="M184" s="56"/>
      <c r="N184" s="22" t="s">
        <v>736</v>
      </c>
    </row>
    <row r="185" spans="1:14" s="5" customFormat="1" ht="27" customHeight="1">
      <c r="A185" s="22">
        <f t="shared" si="7"/>
        <v>167</v>
      </c>
      <c r="B185" s="22" t="s">
        <v>737</v>
      </c>
      <c r="C185" s="22" t="s">
        <v>738</v>
      </c>
      <c r="D185" s="22" t="s">
        <v>739</v>
      </c>
      <c r="E185" s="22" t="s">
        <v>100</v>
      </c>
      <c r="F185" s="22" t="s">
        <v>740</v>
      </c>
      <c r="G185" s="134" t="s">
        <v>269</v>
      </c>
      <c r="H185" s="134"/>
      <c r="I185" s="22">
        <v>10000</v>
      </c>
      <c r="J185" s="22">
        <v>10000</v>
      </c>
      <c r="K185" s="26">
        <v>10000</v>
      </c>
      <c r="L185" s="22"/>
      <c r="M185" s="22"/>
      <c r="N185" s="23" t="s">
        <v>741</v>
      </c>
    </row>
    <row r="186" spans="1:14" s="5" customFormat="1" ht="27" customHeight="1">
      <c r="A186" s="23">
        <f t="shared" si="7"/>
        <v>168</v>
      </c>
      <c r="B186" s="22" t="s">
        <v>742</v>
      </c>
      <c r="C186" s="22" t="s">
        <v>743</v>
      </c>
      <c r="D186" s="22" t="s">
        <v>744</v>
      </c>
      <c r="E186" s="22" t="s">
        <v>229</v>
      </c>
      <c r="F186" s="22" t="s">
        <v>745</v>
      </c>
      <c r="G186" s="134" t="s">
        <v>43</v>
      </c>
      <c r="H186" s="134"/>
      <c r="I186" s="22">
        <v>4800</v>
      </c>
      <c r="J186" s="22">
        <v>4800</v>
      </c>
      <c r="K186" s="26">
        <v>1500</v>
      </c>
      <c r="L186" s="22">
        <v>2000</v>
      </c>
      <c r="M186" s="22">
        <v>1300</v>
      </c>
      <c r="N186" s="23" t="s">
        <v>746</v>
      </c>
    </row>
    <row r="187" spans="1:14" s="6" customFormat="1" ht="27" customHeight="1">
      <c r="A187" s="23">
        <f t="shared" si="7"/>
        <v>169</v>
      </c>
      <c r="B187" s="22" t="s">
        <v>747</v>
      </c>
      <c r="C187" s="22" t="s">
        <v>743</v>
      </c>
      <c r="D187" s="22" t="s">
        <v>748</v>
      </c>
      <c r="E187" s="22" t="s">
        <v>272</v>
      </c>
      <c r="F187" s="22" t="s">
        <v>749</v>
      </c>
      <c r="G187" s="134" t="s">
        <v>43</v>
      </c>
      <c r="H187" s="134"/>
      <c r="I187" s="22">
        <v>4500</v>
      </c>
      <c r="J187" s="22">
        <v>3500</v>
      </c>
      <c r="K187" s="22"/>
      <c r="L187" s="22">
        <v>1500</v>
      </c>
      <c r="M187" s="22">
        <v>2000</v>
      </c>
      <c r="N187" s="22" t="s">
        <v>746</v>
      </c>
    </row>
    <row r="188" spans="1:14" s="6" customFormat="1" ht="27" customHeight="1">
      <c r="A188" s="22">
        <f t="shared" si="7"/>
        <v>170</v>
      </c>
      <c r="B188" s="22" t="s">
        <v>750</v>
      </c>
      <c r="C188" s="22" t="s">
        <v>743</v>
      </c>
      <c r="D188" s="22" t="s">
        <v>751</v>
      </c>
      <c r="E188" s="22" t="s">
        <v>752</v>
      </c>
      <c r="F188" s="22" t="s">
        <v>753</v>
      </c>
      <c r="G188" s="134" t="s">
        <v>43</v>
      </c>
      <c r="H188" s="134"/>
      <c r="I188" s="22">
        <v>15804.22</v>
      </c>
      <c r="J188" s="22">
        <v>14504</v>
      </c>
      <c r="K188" s="26">
        <v>3000</v>
      </c>
      <c r="L188" s="22">
        <v>4700</v>
      </c>
      <c r="M188" s="22">
        <v>6804</v>
      </c>
      <c r="N188" s="22" t="s">
        <v>746</v>
      </c>
    </row>
    <row r="189" spans="1:14" s="6" customFormat="1" ht="30" customHeight="1">
      <c r="A189" s="22">
        <f t="shared" si="7"/>
        <v>171</v>
      </c>
      <c r="B189" s="22" t="s">
        <v>754</v>
      </c>
      <c r="C189" s="22" t="s">
        <v>743</v>
      </c>
      <c r="D189" s="22" t="s">
        <v>257</v>
      </c>
      <c r="E189" s="22" t="s">
        <v>195</v>
      </c>
      <c r="F189" s="22" t="s">
        <v>755</v>
      </c>
      <c r="G189" s="134" t="s">
        <v>43</v>
      </c>
      <c r="H189" s="134"/>
      <c r="I189" s="57">
        <v>4683</v>
      </c>
      <c r="J189" s="22">
        <v>1584</v>
      </c>
      <c r="K189" s="57"/>
      <c r="L189" s="57">
        <v>836</v>
      </c>
      <c r="M189" s="27">
        <v>748</v>
      </c>
      <c r="N189" s="22" t="s">
        <v>746</v>
      </c>
    </row>
    <row r="190" spans="1:14" s="5" customFormat="1" ht="18" customHeight="1">
      <c r="A190" s="21" t="s">
        <v>756</v>
      </c>
      <c r="B190" s="21" t="s">
        <v>29</v>
      </c>
      <c r="C190" s="21">
        <v>6</v>
      </c>
      <c r="D190" s="21"/>
      <c r="E190" s="21"/>
      <c r="F190" s="21"/>
      <c r="G190" s="133"/>
      <c r="H190" s="133"/>
      <c r="I190" s="21">
        <f>SUM(I191:I196)</f>
        <v>1513197</v>
      </c>
      <c r="J190" s="21">
        <f>SUM(J191:J196)</f>
        <v>688110</v>
      </c>
      <c r="K190" s="21">
        <f>SUM(K191:K196)</f>
        <v>231266</v>
      </c>
      <c r="L190" s="21">
        <f>SUM(L191:L196)</f>
        <v>307514</v>
      </c>
      <c r="M190" s="21">
        <f>SUM(M191:M196)</f>
        <v>149330</v>
      </c>
      <c r="N190" s="21"/>
    </row>
    <row r="191" spans="1:14" s="5" customFormat="1" ht="26.1" customHeight="1">
      <c r="A191" s="23">
        <f>A189+1</f>
        <v>172</v>
      </c>
      <c r="B191" s="22" t="s">
        <v>757</v>
      </c>
      <c r="C191" s="22"/>
      <c r="D191" s="22" t="s">
        <v>758</v>
      </c>
      <c r="E191" s="38" t="s">
        <v>759</v>
      </c>
      <c r="F191" s="22" t="s">
        <v>760</v>
      </c>
      <c r="G191" s="134" t="s">
        <v>599</v>
      </c>
      <c r="H191" s="134"/>
      <c r="I191" s="22">
        <v>672438</v>
      </c>
      <c r="J191" s="22">
        <v>151141</v>
      </c>
      <c r="K191" s="58">
        <v>31000</v>
      </c>
      <c r="L191" s="22">
        <v>100200</v>
      </c>
      <c r="M191" s="58">
        <v>19941</v>
      </c>
      <c r="N191" s="23" t="s">
        <v>385</v>
      </c>
    </row>
    <row r="192" spans="1:14" s="5" customFormat="1" ht="29.1" customHeight="1">
      <c r="A192" s="22">
        <f>A191+1</f>
        <v>173</v>
      </c>
      <c r="B192" s="22" t="s">
        <v>761</v>
      </c>
      <c r="C192" s="22" t="s">
        <v>762</v>
      </c>
      <c r="D192" s="22" t="s">
        <v>763</v>
      </c>
      <c r="E192" s="47" t="s">
        <v>764</v>
      </c>
      <c r="F192" s="23" t="s">
        <v>765</v>
      </c>
      <c r="G192" s="134" t="s">
        <v>599</v>
      </c>
      <c r="H192" s="134"/>
      <c r="I192" s="23">
        <v>360000</v>
      </c>
      <c r="J192" s="23">
        <v>161000</v>
      </c>
      <c r="K192" s="23">
        <v>50000</v>
      </c>
      <c r="L192" s="23">
        <v>80000</v>
      </c>
      <c r="M192" s="23">
        <v>31000</v>
      </c>
      <c r="N192" s="23" t="s">
        <v>385</v>
      </c>
    </row>
    <row r="193" spans="1:14" s="5" customFormat="1" ht="36.950000000000003" customHeight="1">
      <c r="A193" s="38">
        <f>A192+1</f>
        <v>174</v>
      </c>
      <c r="B193" s="38" t="s">
        <v>766</v>
      </c>
      <c r="C193" s="38" t="s">
        <v>767</v>
      </c>
      <c r="D193" s="38" t="s">
        <v>768</v>
      </c>
      <c r="E193" s="38" t="s">
        <v>769</v>
      </c>
      <c r="F193" s="38" t="s">
        <v>770</v>
      </c>
      <c r="G193" s="134" t="s">
        <v>599</v>
      </c>
      <c r="H193" s="134"/>
      <c r="I193" s="23">
        <v>13360</v>
      </c>
      <c r="J193" s="26">
        <v>8560</v>
      </c>
      <c r="K193" s="26">
        <v>8560</v>
      </c>
      <c r="L193" s="26"/>
      <c r="M193" s="26"/>
      <c r="N193" s="23" t="s">
        <v>385</v>
      </c>
    </row>
    <row r="194" spans="1:14" s="5" customFormat="1" ht="48.95" customHeight="1">
      <c r="A194" s="38">
        <f>A193+1</f>
        <v>175</v>
      </c>
      <c r="B194" s="23" t="s">
        <v>771</v>
      </c>
      <c r="C194" s="23" t="s">
        <v>772</v>
      </c>
      <c r="D194" s="23" t="s">
        <v>257</v>
      </c>
      <c r="E194" s="23" t="s">
        <v>773</v>
      </c>
      <c r="F194" s="23" t="s">
        <v>774</v>
      </c>
      <c r="G194" s="138" t="s">
        <v>775</v>
      </c>
      <c r="H194" s="138"/>
      <c r="I194" s="23">
        <v>437449</v>
      </c>
      <c r="J194" s="23">
        <v>337459</v>
      </c>
      <c r="K194" s="23">
        <v>126836</v>
      </c>
      <c r="L194" s="23">
        <v>117234</v>
      </c>
      <c r="M194" s="23">
        <v>93389</v>
      </c>
      <c r="N194" s="23" t="s">
        <v>385</v>
      </c>
    </row>
    <row r="195" spans="1:14" s="5" customFormat="1" ht="42" customHeight="1">
      <c r="A195" s="23">
        <f>A194+1</f>
        <v>176</v>
      </c>
      <c r="B195" s="59" t="s">
        <v>776</v>
      </c>
      <c r="C195" s="22" t="s">
        <v>777</v>
      </c>
      <c r="D195" s="23" t="s">
        <v>778</v>
      </c>
      <c r="E195" s="22" t="s">
        <v>779</v>
      </c>
      <c r="F195" s="23" t="s">
        <v>780</v>
      </c>
      <c r="G195" s="138" t="s">
        <v>171</v>
      </c>
      <c r="H195" s="138"/>
      <c r="I195" s="23">
        <v>28000</v>
      </c>
      <c r="J195" s="23">
        <v>28000</v>
      </c>
      <c r="K195" s="23">
        <v>12920</v>
      </c>
      <c r="L195" s="23">
        <v>10080</v>
      </c>
      <c r="M195" s="23">
        <v>5000</v>
      </c>
      <c r="N195" s="23" t="s">
        <v>385</v>
      </c>
    </row>
    <row r="196" spans="1:14" s="5" customFormat="1" ht="35.1" customHeight="1">
      <c r="A196" s="23">
        <f>A195+1</f>
        <v>177</v>
      </c>
      <c r="B196" s="22" t="s">
        <v>781</v>
      </c>
      <c r="C196" s="22" t="s">
        <v>777</v>
      </c>
      <c r="D196" s="22" t="s">
        <v>782</v>
      </c>
      <c r="E196" s="22" t="s">
        <v>783</v>
      </c>
      <c r="F196" s="22" t="s">
        <v>784</v>
      </c>
      <c r="G196" s="134" t="s">
        <v>43</v>
      </c>
      <c r="H196" s="134"/>
      <c r="I196" s="23">
        <v>1950</v>
      </c>
      <c r="J196" s="22">
        <v>1950</v>
      </c>
      <c r="K196" s="22">
        <v>1950</v>
      </c>
      <c r="M196" s="22"/>
      <c r="N196" s="23" t="s">
        <v>385</v>
      </c>
    </row>
    <row r="197" spans="1:14" s="9" customFormat="1" ht="17.100000000000001" customHeight="1">
      <c r="A197" s="60"/>
      <c r="B197" s="60" t="s">
        <v>50</v>
      </c>
      <c r="C197" s="60">
        <f>C198+C249+C268+C291+C335</f>
        <v>151</v>
      </c>
      <c r="D197" s="60"/>
      <c r="E197" s="60"/>
      <c r="F197" s="60"/>
      <c r="G197" s="144"/>
      <c r="H197" s="144"/>
      <c r="I197" s="60">
        <f>I198+I249+I268+I291+I335</f>
        <v>6312070.7834000001</v>
      </c>
      <c r="J197" s="60">
        <f>J198+J249+J268+J291+J335</f>
        <v>2803191.32693421</v>
      </c>
      <c r="K197" s="60">
        <f>K198+K249+K268+K291+K335</f>
        <v>1017541</v>
      </c>
      <c r="L197" s="60">
        <f>L198+L249+L268+L291+L335</f>
        <v>1247204</v>
      </c>
      <c r="M197" s="60">
        <f>M198+M249+M268+M291+M335</f>
        <v>538446</v>
      </c>
      <c r="N197" s="60"/>
    </row>
    <row r="198" spans="1:14" s="9" customFormat="1" ht="18" customHeight="1">
      <c r="A198" s="61" t="s">
        <v>64</v>
      </c>
      <c r="B198" s="61" t="s">
        <v>51</v>
      </c>
      <c r="C198" s="61">
        <v>50</v>
      </c>
      <c r="D198" s="61"/>
      <c r="E198" s="61"/>
      <c r="F198" s="61"/>
      <c r="G198" s="145"/>
      <c r="H198" s="145"/>
      <c r="I198" s="61">
        <f>SUM(I199:I248)</f>
        <v>680838.99</v>
      </c>
      <c r="J198" s="61">
        <f>SUM(J199:J248)</f>
        <v>382701.18744220497</v>
      </c>
      <c r="K198" s="61">
        <f>SUM(K199:K248)</f>
        <v>214469</v>
      </c>
      <c r="L198" s="61">
        <f>SUM(L199:L248)</f>
        <v>125432</v>
      </c>
      <c r="M198" s="61">
        <f>SUM(M199:M248)</f>
        <v>42800</v>
      </c>
      <c r="N198" s="61"/>
    </row>
    <row r="199" spans="1:14" s="10" customFormat="1" ht="57" customHeight="1">
      <c r="A199" s="62">
        <f>A196+1</f>
        <v>178</v>
      </c>
      <c r="B199" s="62" t="s">
        <v>785</v>
      </c>
      <c r="C199" s="62" t="s">
        <v>786</v>
      </c>
      <c r="D199" s="62" t="s">
        <v>787</v>
      </c>
      <c r="E199" s="62" t="s">
        <v>788</v>
      </c>
      <c r="F199" s="62" t="s">
        <v>789</v>
      </c>
      <c r="G199" s="146" t="s">
        <v>43</v>
      </c>
      <c r="H199" s="146"/>
      <c r="I199" s="62">
        <v>956</v>
      </c>
      <c r="J199" s="62">
        <v>281</v>
      </c>
      <c r="K199" s="62">
        <v>281</v>
      </c>
      <c r="L199" s="62"/>
      <c r="M199" s="62"/>
      <c r="N199" s="62" t="s">
        <v>790</v>
      </c>
    </row>
    <row r="200" spans="1:14" s="10" customFormat="1" ht="30.95" customHeight="1">
      <c r="A200" s="62">
        <f t="shared" ref="A200:A210" si="8">A199+1</f>
        <v>179</v>
      </c>
      <c r="B200" s="62" t="s">
        <v>791</v>
      </c>
      <c r="C200" s="62" t="s">
        <v>792</v>
      </c>
      <c r="D200" s="62" t="s">
        <v>793</v>
      </c>
      <c r="E200" s="62" t="s">
        <v>794</v>
      </c>
      <c r="F200" s="62" t="s">
        <v>795</v>
      </c>
      <c r="G200" s="146" t="s">
        <v>599</v>
      </c>
      <c r="H200" s="146"/>
      <c r="I200" s="62">
        <v>8132</v>
      </c>
      <c r="J200" s="62">
        <v>6215.1304378606801</v>
      </c>
      <c r="K200" s="62">
        <v>6215</v>
      </c>
      <c r="L200" s="62"/>
      <c r="M200" s="62"/>
      <c r="N200" s="62" t="s">
        <v>796</v>
      </c>
    </row>
    <row r="201" spans="1:14" s="10" customFormat="1" ht="30.95" customHeight="1">
      <c r="A201" s="62">
        <f t="shared" si="8"/>
        <v>180</v>
      </c>
      <c r="B201" s="62" t="s">
        <v>797</v>
      </c>
      <c r="C201" s="62" t="s">
        <v>792</v>
      </c>
      <c r="D201" s="62" t="s">
        <v>793</v>
      </c>
      <c r="E201" s="62" t="s">
        <v>794</v>
      </c>
      <c r="F201" s="62" t="s">
        <v>798</v>
      </c>
      <c r="G201" s="146" t="s">
        <v>599</v>
      </c>
      <c r="H201" s="146"/>
      <c r="I201" s="62">
        <v>14202</v>
      </c>
      <c r="J201" s="62">
        <v>10753.026188416599</v>
      </c>
      <c r="K201" s="62">
        <v>10753</v>
      </c>
      <c r="L201" s="62"/>
      <c r="M201" s="62"/>
      <c r="N201" s="62" t="s">
        <v>796</v>
      </c>
    </row>
    <row r="202" spans="1:14" s="10" customFormat="1" ht="30.95" customHeight="1">
      <c r="A202" s="62">
        <f t="shared" si="8"/>
        <v>181</v>
      </c>
      <c r="B202" s="62" t="s">
        <v>799</v>
      </c>
      <c r="C202" s="62" t="s">
        <v>792</v>
      </c>
      <c r="D202" s="62" t="s">
        <v>793</v>
      </c>
      <c r="E202" s="62" t="s">
        <v>800</v>
      </c>
      <c r="F202" s="62" t="s">
        <v>801</v>
      </c>
      <c r="G202" s="146" t="s">
        <v>599</v>
      </c>
      <c r="H202" s="146"/>
      <c r="I202" s="62">
        <v>38546</v>
      </c>
      <c r="J202" s="62">
        <v>27863.030815928199</v>
      </c>
      <c r="K202" s="62">
        <v>19732</v>
      </c>
      <c r="L202" s="62">
        <v>8131</v>
      </c>
      <c r="M202" s="62"/>
      <c r="N202" s="62" t="s">
        <v>796</v>
      </c>
    </row>
    <row r="203" spans="1:14" s="10" customFormat="1" ht="63.95" customHeight="1">
      <c r="A203" s="62">
        <f t="shared" si="8"/>
        <v>182</v>
      </c>
      <c r="B203" s="62" t="s">
        <v>802</v>
      </c>
      <c r="C203" s="62" t="s">
        <v>803</v>
      </c>
      <c r="D203" s="62" t="s">
        <v>804</v>
      </c>
      <c r="E203" s="62" t="s">
        <v>794</v>
      </c>
      <c r="F203" s="62" t="s">
        <v>805</v>
      </c>
      <c r="G203" s="146" t="s">
        <v>599</v>
      </c>
      <c r="H203" s="146"/>
      <c r="I203" s="62">
        <v>38702</v>
      </c>
      <c r="J203" s="62">
        <v>25085</v>
      </c>
      <c r="K203" s="62">
        <v>25085</v>
      </c>
      <c r="L203" s="62"/>
      <c r="M203" s="62"/>
      <c r="N203" s="62" t="s">
        <v>806</v>
      </c>
    </row>
    <row r="204" spans="1:14" s="10" customFormat="1" ht="38.1" customHeight="1">
      <c r="A204" s="62">
        <f t="shared" si="8"/>
        <v>183</v>
      </c>
      <c r="B204" s="62" t="s">
        <v>807</v>
      </c>
      <c r="C204" s="62" t="s">
        <v>808</v>
      </c>
      <c r="D204" s="62" t="s">
        <v>809</v>
      </c>
      <c r="E204" s="62" t="s">
        <v>810</v>
      </c>
      <c r="F204" s="62" t="s">
        <v>811</v>
      </c>
      <c r="G204" s="146" t="s">
        <v>43</v>
      </c>
      <c r="H204" s="146"/>
      <c r="I204" s="62">
        <v>4080</v>
      </c>
      <c r="J204" s="62">
        <v>911</v>
      </c>
      <c r="K204" s="62">
        <v>911</v>
      </c>
      <c r="L204" s="62"/>
      <c r="M204" s="62"/>
      <c r="N204" s="62" t="s">
        <v>790</v>
      </c>
    </row>
    <row r="205" spans="1:14" s="10" customFormat="1" ht="48" customHeight="1">
      <c r="A205" s="62">
        <f t="shared" si="8"/>
        <v>184</v>
      </c>
      <c r="B205" s="62" t="s">
        <v>812</v>
      </c>
      <c r="C205" s="62" t="s">
        <v>813</v>
      </c>
      <c r="D205" s="62" t="s">
        <v>814</v>
      </c>
      <c r="E205" s="62" t="s">
        <v>788</v>
      </c>
      <c r="F205" s="62" t="s">
        <v>815</v>
      </c>
      <c r="G205" s="146" t="s">
        <v>44</v>
      </c>
      <c r="H205" s="146"/>
      <c r="I205" s="62">
        <v>5700</v>
      </c>
      <c r="J205" s="62">
        <v>2450</v>
      </c>
      <c r="K205" s="62">
        <v>2450</v>
      </c>
      <c r="L205" s="62"/>
      <c r="M205" s="62"/>
      <c r="N205" s="62" t="s">
        <v>790</v>
      </c>
    </row>
    <row r="206" spans="1:14" s="10" customFormat="1" ht="39" customHeight="1">
      <c r="A206" s="62">
        <f t="shared" si="8"/>
        <v>185</v>
      </c>
      <c r="B206" s="62" t="s">
        <v>816</v>
      </c>
      <c r="C206" s="62" t="s">
        <v>813</v>
      </c>
      <c r="D206" s="62" t="s">
        <v>814</v>
      </c>
      <c r="E206" s="62" t="s">
        <v>788</v>
      </c>
      <c r="F206" s="62" t="s">
        <v>817</v>
      </c>
      <c r="G206" s="146" t="s">
        <v>44</v>
      </c>
      <c r="H206" s="146"/>
      <c r="I206" s="62">
        <v>18000</v>
      </c>
      <c r="J206" s="62">
        <v>200</v>
      </c>
      <c r="K206" s="62">
        <v>200</v>
      </c>
      <c r="L206" s="62"/>
      <c r="M206" s="62"/>
      <c r="N206" s="62" t="s">
        <v>790</v>
      </c>
    </row>
    <row r="207" spans="1:14" s="10" customFormat="1" ht="27.95" customHeight="1">
      <c r="A207" s="62">
        <f t="shared" si="8"/>
        <v>186</v>
      </c>
      <c r="B207" s="62" t="s">
        <v>818</v>
      </c>
      <c r="C207" s="62" t="s">
        <v>813</v>
      </c>
      <c r="D207" s="62" t="s">
        <v>814</v>
      </c>
      <c r="E207" s="62" t="s">
        <v>788</v>
      </c>
      <c r="F207" s="62" t="s">
        <v>819</v>
      </c>
      <c r="G207" s="146" t="s">
        <v>44</v>
      </c>
      <c r="H207" s="146"/>
      <c r="I207" s="62">
        <v>3000</v>
      </c>
      <c r="J207" s="62">
        <v>500</v>
      </c>
      <c r="K207" s="62">
        <v>500</v>
      </c>
      <c r="L207" s="62"/>
      <c r="M207" s="62"/>
      <c r="N207" s="62" t="s">
        <v>790</v>
      </c>
    </row>
    <row r="208" spans="1:14" s="10" customFormat="1" ht="27.95" customHeight="1">
      <c r="A208" s="62">
        <f t="shared" si="8"/>
        <v>187</v>
      </c>
      <c r="B208" s="62" t="s">
        <v>820</v>
      </c>
      <c r="C208" s="62" t="s">
        <v>813</v>
      </c>
      <c r="D208" s="62" t="s">
        <v>814</v>
      </c>
      <c r="E208" s="62" t="s">
        <v>794</v>
      </c>
      <c r="F208" s="62" t="s">
        <v>821</v>
      </c>
      <c r="G208" s="146" t="s">
        <v>44</v>
      </c>
      <c r="H208" s="146"/>
      <c r="I208" s="62">
        <v>9000</v>
      </c>
      <c r="J208" s="62">
        <v>5000</v>
      </c>
      <c r="K208" s="62">
        <v>5000</v>
      </c>
      <c r="L208" s="62"/>
      <c r="M208" s="62"/>
      <c r="N208" s="62" t="s">
        <v>790</v>
      </c>
    </row>
    <row r="209" spans="1:14" s="10" customFormat="1" ht="36.950000000000003" customHeight="1">
      <c r="A209" s="62">
        <f t="shared" si="8"/>
        <v>188</v>
      </c>
      <c r="B209" s="62" t="s">
        <v>822</v>
      </c>
      <c r="C209" s="62" t="s">
        <v>813</v>
      </c>
      <c r="D209" s="62" t="s">
        <v>814</v>
      </c>
      <c r="E209" s="62" t="s">
        <v>794</v>
      </c>
      <c r="F209" s="62" t="s">
        <v>823</v>
      </c>
      <c r="G209" s="147" t="s">
        <v>44</v>
      </c>
      <c r="H209" s="148"/>
      <c r="I209" s="62">
        <v>2630</v>
      </c>
      <c r="J209" s="62">
        <v>500</v>
      </c>
      <c r="K209" s="62">
        <v>500</v>
      </c>
      <c r="L209" s="62"/>
      <c r="M209" s="62"/>
      <c r="N209" s="62" t="s">
        <v>790</v>
      </c>
    </row>
    <row r="210" spans="1:14" s="10" customFormat="1" ht="38.1" customHeight="1">
      <c r="A210" s="62">
        <f t="shared" si="8"/>
        <v>189</v>
      </c>
      <c r="B210" s="62" t="s">
        <v>824</v>
      </c>
      <c r="C210" s="62" t="s">
        <v>813</v>
      </c>
      <c r="D210" s="62" t="s">
        <v>814</v>
      </c>
      <c r="E210" s="62" t="s">
        <v>794</v>
      </c>
      <c r="F210" s="62" t="s">
        <v>825</v>
      </c>
      <c r="G210" s="146" t="s">
        <v>44</v>
      </c>
      <c r="H210" s="146"/>
      <c r="I210" s="62">
        <v>86000</v>
      </c>
      <c r="J210" s="62">
        <v>30000</v>
      </c>
      <c r="K210" s="62">
        <v>30000</v>
      </c>
      <c r="L210" s="62"/>
      <c r="M210" s="62"/>
      <c r="N210" s="62" t="s">
        <v>790</v>
      </c>
    </row>
    <row r="211" spans="1:14" s="10" customFormat="1" ht="39" customHeight="1">
      <c r="A211" s="62">
        <f t="shared" ref="A211:A248" si="9">A210+1</f>
        <v>190</v>
      </c>
      <c r="B211" s="62" t="s">
        <v>826</v>
      </c>
      <c r="C211" s="62" t="s">
        <v>813</v>
      </c>
      <c r="D211" s="62" t="s">
        <v>814</v>
      </c>
      <c r="E211" s="62" t="s">
        <v>794</v>
      </c>
      <c r="F211" s="62" t="s">
        <v>827</v>
      </c>
      <c r="G211" s="146" t="s">
        <v>44</v>
      </c>
      <c r="H211" s="146"/>
      <c r="I211" s="62">
        <v>2167</v>
      </c>
      <c r="J211" s="62">
        <v>200</v>
      </c>
      <c r="K211" s="62">
        <v>200</v>
      </c>
      <c r="L211" s="62"/>
      <c r="M211" s="62"/>
      <c r="N211" s="62" t="s">
        <v>790</v>
      </c>
    </row>
    <row r="212" spans="1:14" s="10" customFormat="1" ht="50.1" customHeight="1">
      <c r="A212" s="62">
        <f t="shared" si="9"/>
        <v>191</v>
      </c>
      <c r="B212" s="62" t="s">
        <v>828</v>
      </c>
      <c r="C212" s="62" t="s">
        <v>813</v>
      </c>
      <c r="D212" s="62" t="s">
        <v>814</v>
      </c>
      <c r="E212" s="62" t="s">
        <v>794</v>
      </c>
      <c r="F212" s="62" t="s">
        <v>829</v>
      </c>
      <c r="G212" s="146" t="s">
        <v>44</v>
      </c>
      <c r="H212" s="146"/>
      <c r="I212" s="62">
        <v>8000</v>
      </c>
      <c r="J212" s="62">
        <v>500</v>
      </c>
      <c r="K212" s="62">
        <v>500</v>
      </c>
      <c r="L212" s="62"/>
      <c r="M212" s="62"/>
      <c r="N212" s="62" t="s">
        <v>790</v>
      </c>
    </row>
    <row r="213" spans="1:14" s="10" customFormat="1" ht="33.950000000000003" customHeight="1">
      <c r="A213" s="62">
        <f t="shared" si="9"/>
        <v>192</v>
      </c>
      <c r="B213" s="62" t="s">
        <v>830</v>
      </c>
      <c r="C213" s="62" t="s">
        <v>813</v>
      </c>
      <c r="D213" s="62" t="s">
        <v>814</v>
      </c>
      <c r="E213" s="62" t="s">
        <v>794</v>
      </c>
      <c r="F213" s="62" t="s">
        <v>831</v>
      </c>
      <c r="G213" s="146" t="s">
        <v>44</v>
      </c>
      <c r="H213" s="146"/>
      <c r="I213" s="62">
        <v>1180</v>
      </c>
      <c r="J213" s="62">
        <v>350</v>
      </c>
      <c r="K213" s="62">
        <v>350</v>
      </c>
      <c r="L213" s="62"/>
      <c r="M213" s="62"/>
      <c r="N213" s="62" t="s">
        <v>790</v>
      </c>
    </row>
    <row r="214" spans="1:14" s="10" customFormat="1" ht="48.95" customHeight="1">
      <c r="A214" s="62">
        <f t="shared" si="9"/>
        <v>193</v>
      </c>
      <c r="B214" s="62" t="s">
        <v>832</v>
      </c>
      <c r="C214" s="62" t="s">
        <v>833</v>
      </c>
      <c r="D214" s="62" t="s">
        <v>834</v>
      </c>
      <c r="E214" s="62" t="s">
        <v>835</v>
      </c>
      <c r="F214" s="62" t="s">
        <v>836</v>
      </c>
      <c r="G214" s="146" t="s">
        <v>75</v>
      </c>
      <c r="H214" s="146"/>
      <c r="I214" s="62">
        <v>57100</v>
      </c>
      <c r="J214" s="62">
        <v>12000</v>
      </c>
      <c r="K214" s="62">
        <v>6000</v>
      </c>
      <c r="L214" s="62">
        <v>6000</v>
      </c>
      <c r="M214" s="62"/>
      <c r="N214" s="62" t="s">
        <v>790</v>
      </c>
    </row>
    <row r="215" spans="1:14" s="10" customFormat="1" ht="57.95" customHeight="1">
      <c r="A215" s="62">
        <f t="shared" si="9"/>
        <v>194</v>
      </c>
      <c r="B215" s="62" t="s">
        <v>837</v>
      </c>
      <c r="C215" s="62" t="s">
        <v>833</v>
      </c>
      <c r="D215" s="62" t="s">
        <v>834</v>
      </c>
      <c r="E215" s="62" t="s">
        <v>794</v>
      </c>
      <c r="F215" s="62" t="s">
        <v>838</v>
      </c>
      <c r="G215" s="146" t="s">
        <v>43</v>
      </c>
      <c r="H215" s="146"/>
      <c r="I215" s="62">
        <v>17839</v>
      </c>
      <c r="J215" s="62">
        <v>3000</v>
      </c>
      <c r="K215" s="62">
        <v>3000</v>
      </c>
      <c r="L215" s="62"/>
      <c r="M215" s="62"/>
      <c r="N215" s="62" t="s">
        <v>790</v>
      </c>
    </row>
    <row r="216" spans="1:14" s="10" customFormat="1" ht="66.95" customHeight="1">
      <c r="A216" s="62">
        <f t="shared" si="9"/>
        <v>195</v>
      </c>
      <c r="B216" s="63" t="s">
        <v>839</v>
      </c>
      <c r="C216" s="62" t="s">
        <v>833</v>
      </c>
      <c r="D216" s="62" t="s">
        <v>834</v>
      </c>
      <c r="E216" s="62" t="s">
        <v>794</v>
      </c>
      <c r="F216" s="63" t="s">
        <v>840</v>
      </c>
      <c r="G216" s="146" t="s">
        <v>43</v>
      </c>
      <c r="H216" s="146"/>
      <c r="I216" s="62">
        <v>6581</v>
      </c>
      <c r="J216" s="62">
        <v>100</v>
      </c>
      <c r="K216" s="62">
        <v>100</v>
      </c>
      <c r="L216" s="62"/>
      <c r="M216" s="62"/>
      <c r="N216" s="62" t="s">
        <v>790</v>
      </c>
    </row>
    <row r="217" spans="1:14" s="10" customFormat="1" ht="42.95" customHeight="1">
      <c r="A217" s="62">
        <f t="shared" si="9"/>
        <v>196</v>
      </c>
      <c r="B217" s="62" t="s">
        <v>841</v>
      </c>
      <c r="C217" s="62" t="s">
        <v>842</v>
      </c>
      <c r="D217" s="63" t="s">
        <v>843</v>
      </c>
      <c r="E217" s="62" t="s">
        <v>794</v>
      </c>
      <c r="F217" s="63" t="s">
        <v>844</v>
      </c>
      <c r="G217" s="146" t="s">
        <v>44</v>
      </c>
      <c r="H217" s="146"/>
      <c r="I217" s="62">
        <v>9310.36</v>
      </c>
      <c r="J217" s="62">
        <v>7310</v>
      </c>
      <c r="K217" s="62">
        <v>7310</v>
      </c>
      <c r="L217" s="62"/>
      <c r="M217" s="62"/>
      <c r="N217" s="62" t="s">
        <v>790</v>
      </c>
    </row>
    <row r="218" spans="1:14" s="10" customFormat="1" ht="35.1" customHeight="1">
      <c r="A218" s="62">
        <f t="shared" si="9"/>
        <v>197</v>
      </c>
      <c r="B218" s="62" t="s">
        <v>845</v>
      </c>
      <c r="C218" s="62" t="s">
        <v>846</v>
      </c>
      <c r="D218" s="62" t="s">
        <v>847</v>
      </c>
      <c r="E218" s="62" t="s">
        <v>794</v>
      </c>
      <c r="F218" s="62" t="s">
        <v>848</v>
      </c>
      <c r="G218" s="146" t="s">
        <v>44</v>
      </c>
      <c r="H218" s="146"/>
      <c r="I218" s="62">
        <v>5852</v>
      </c>
      <c r="J218" s="62">
        <v>1000</v>
      </c>
      <c r="K218" s="62">
        <v>1000</v>
      </c>
      <c r="L218" s="62"/>
      <c r="M218" s="62"/>
      <c r="N218" s="62" t="s">
        <v>790</v>
      </c>
    </row>
    <row r="219" spans="1:14" s="10" customFormat="1" ht="35.1" customHeight="1">
      <c r="A219" s="62">
        <f t="shared" si="9"/>
        <v>198</v>
      </c>
      <c r="B219" s="62" t="s">
        <v>849</v>
      </c>
      <c r="C219" s="62" t="s">
        <v>850</v>
      </c>
      <c r="D219" s="62" t="s">
        <v>793</v>
      </c>
      <c r="E219" s="62">
        <v>2022</v>
      </c>
      <c r="F219" s="62" t="s">
        <v>851</v>
      </c>
      <c r="G219" s="146" t="s">
        <v>43</v>
      </c>
      <c r="H219" s="146"/>
      <c r="I219" s="62">
        <v>2550</v>
      </c>
      <c r="J219" s="62">
        <v>2550</v>
      </c>
      <c r="K219" s="62">
        <v>2550</v>
      </c>
      <c r="L219" s="62"/>
      <c r="M219" s="66"/>
      <c r="N219" s="62" t="s">
        <v>790</v>
      </c>
    </row>
    <row r="220" spans="1:14" s="10" customFormat="1" ht="57.95" customHeight="1">
      <c r="A220" s="62">
        <f t="shared" si="9"/>
        <v>199</v>
      </c>
      <c r="B220" s="62" t="s">
        <v>852</v>
      </c>
      <c r="C220" s="62" t="s">
        <v>850</v>
      </c>
      <c r="D220" s="62" t="s">
        <v>793</v>
      </c>
      <c r="E220" s="64" t="s">
        <v>853</v>
      </c>
      <c r="F220" s="62" t="s">
        <v>854</v>
      </c>
      <c r="G220" s="146" t="s">
        <v>44</v>
      </c>
      <c r="H220" s="146"/>
      <c r="I220" s="62">
        <v>6170</v>
      </c>
      <c r="J220" s="62">
        <v>6170</v>
      </c>
      <c r="K220" s="62">
        <v>2468</v>
      </c>
      <c r="L220" s="62">
        <v>3702</v>
      </c>
      <c r="M220" s="62"/>
      <c r="N220" s="62" t="s">
        <v>790</v>
      </c>
    </row>
    <row r="221" spans="1:14" s="10" customFormat="1" ht="29.1" customHeight="1">
      <c r="A221" s="62">
        <f t="shared" si="9"/>
        <v>200</v>
      </c>
      <c r="B221" s="62" t="s">
        <v>855</v>
      </c>
      <c r="C221" s="62" t="s">
        <v>850</v>
      </c>
      <c r="D221" s="62" t="s">
        <v>51</v>
      </c>
      <c r="E221" s="65">
        <v>2022</v>
      </c>
      <c r="F221" s="62" t="s">
        <v>856</v>
      </c>
      <c r="G221" s="146" t="s">
        <v>43</v>
      </c>
      <c r="H221" s="146"/>
      <c r="I221" s="62">
        <v>1213</v>
      </c>
      <c r="J221" s="62">
        <v>1213</v>
      </c>
      <c r="K221" s="62">
        <v>1213</v>
      </c>
      <c r="L221" s="62"/>
      <c r="M221" s="62"/>
      <c r="N221" s="62" t="s">
        <v>790</v>
      </c>
    </row>
    <row r="222" spans="1:14" s="10" customFormat="1" ht="39.950000000000003" customHeight="1">
      <c r="A222" s="62">
        <f t="shared" si="9"/>
        <v>201</v>
      </c>
      <c r="B222" s="62" t="s">
        <v>857</v>
      </c>
      <c r="C222" s="62" t="s">
        <v>858</v>
      </c>
      <c r="D222" s="62" t="s">
        <v>51</v>
      </c>
      <c r="E222" s="64">
        <v>2022</v>
      </c>
      <c r="F222" s="62" t="s">
        <v>859</v>
      </c>
      <c r="G222" s="146" t="s">
        <v>43</v>
      </c>
      <c r="H222" s="146"/>
      <c r="I222" s="62">
        <v>1177</v>
      </c>
      <c r="J222" s="62">
        <v>1177</v>
      </c>
      <c r="K222" s="62">
        <v>1177</v>
      </c>
      <c r="L222" s="62"/>
      <c r="M222" s="62"/>
      <c r="N222" s="62" t="s">
        <v>790</v>
      </c>
    </row>
    <row r="223" spans="1:14" s="10" customFormat="1" ht="54" customHeight="1">
      <c r="A223" s="62">
        <f t="shared" si="9"/>
        <v>202</v>
      </c>
      <c r="B223" s="62" t="s">
        <v>860</v>
      </c>
      <c r="C223" s="62" t="s">
        <v>861</v>
      </c>
      <c r="D223" s="62" t="s">
        <v>793</v>
      </c>
      <c r="E223" s="64" t="s">
        <v>853</v>
      </c>
      <c r="F223" s="62" t="s">
        <v>862</v>
      </c>
      <c r="G223" s="146" t="s">
        <v>863</v>
      </c>
      <c r="H223" s="146"/>
      <c r="I223" s="62">
        <v>878.46</v>
      </c>
      <c r="J223" s="62">
        <v>878</v>
      </c>
      <c r="K223" s="62">
        <v>439</v>
      </c>
      <c r="L223" s="62">
        <v>439</v>
      </c>
      <c r="M223" s="62"/>
      <c r="N223" s="62" t="s">
        <v>790</v>
      </c>
    </row>
    <row r="224" spans="1:14" s="10" customFormat="1" ht="33" customHeight="1">
      <c r="A224" s="62">
        <f t="shared" si="9"/>
        <v>203</v>
      </c>
      <c r="B224" s="62" t="s">
        <v>864</v>
      </c>
      <c r="C224" s="62" t="s">
        <v>850</v>
      </c>
      <c r="D224" s="62" t="s">
        <v>809</v>
      </c>
      <c r="E224" s="62">
        <v>2022</v>
      </c>
      <c r="F224" s="62" t="s">
        <v>865</v>
      </c>
      <c r="G224" s="146" t="s">
        <v>43</v>
      </c>
      <c r="H224" s="146"/>
      <c r="I224" s="62">
        <v>4997.6000000000004</v>
      </c>
      <c r="J224" s="62">
        <v>4998</v>
      </c>
      <c r="K224" s="62">
        <v>4998</v>
      </c>
      <c r="L224" s="62"/>
      <c r="M224" s="62"/>
      <c r="N224" s="62" t="s">
        <v>790</v>
      </c>
    </row>
    <row r="225" spans="1:14" s="10" customFormat="1" ht="39" customHeight="1">
      <c r="A225" s="62">
        <f t="shared" si="9"/>
        <v>204</v>
      </c>
      <c r="B225" s="62" t="s">
        <v>866</v>
      </c>
      <c r="C225" s="62" t="s">
        <v>850</v>
      </c>
      <c r="D225" s="62" t="s">
        <v>809</v>
      </c>
      <c r="E225" s="64" t="s">
        <v>853</v>
      </c>
      <c r="F225" s="62" t="s">
        <v>867</v>
      </c>
      <c r="G225" s="146" t="s">
        <v>43</v>
      </c>
      <c r="H225" s="146"/>
      <c r="I225" s="62">
        <v>12480</v>
      </c>
      <c r="J225" s="62">
        <v>12480</v>
      </c>
      <c r="K225" s="62">
        <v>7488</v>
      </c>
      <c r="L225" s="62">
        <v>4992</v>
      </c>
      <c r="M225" s="62"/>
      <c r="N225" s="62" t="s">
        <v>790</v>
      </c>
    </row>
    <row r="226" spans="1:14" s="10" customFormat="1" ht="30.95" customHeight="1">
      <c r="A226" s="62">
        <f t="shared" si="9"/>
        <v>205</v>
      </c>
      <c r="B226" s="62" t="s">
        <v>868</v>
      </c>
      <c r="C226" s="62" t="s">
        <v>850</v>
      </c>
      <c r="D226" s="62" t="s">
        <v>809</v>
      </c>
      <c r="E226" s="64">
        <v>2022</v>
      </c>
      <c r="F226" s="62" t="s">
        <v>869</v>
      </c>
      <c r="G226" s="146" t="s">
        <v>43</v>
      </c>
      <c r="H226" s="146"/>
      <c r="I226" s="62">
        <v>579.49</v>
      </c>
      <c r="J226" s="62">
        <v>579</v>
      </c>
      <c r="K226" s="62">
        <v>579</v>
      </c>
      <c r="L226" s="62"/>
      <c r="M226" s="62"/>
      <c r="N226" s="62" t="s">
        <v>790</v>
      </c>
    </row>
    <row r="227" spans="1:14" s="10" customFormat="1" ht="27" customHeight="1">
      <c r="A227" s="62">
        <f t="shared" si="9"/>
        <v>206</v>
      </c>
      <c r="B227" s="62" t="s">
        <v>870</v>
      </c>
      <c r="C227" s="62" t="s">
        <v>850</v>
      </c>
      <c r="D227" s="62" t="s">
        <v>809</v>
      </c>
      <c r="E227" s="64" t="s">
        <v>871</v>
      </c>
      <c r="F227" s="62" t="s">
        <v>872</v>
      </c>
      <c r="G227" s="146" t="s">
        <v>43</v>
      </c>
      <c r="H227" s="146"/>
      <c r="I227" s="62">
        <v>78000</v>
      </c>
      <c r="J227" s="62">
        <v>30000</v>
      </c>
      <c r="K227" s="62"/>
      <c r="L227" s="62">
        <v>10000</v>
      </c>
      <c r="M227" s="62">
        <v>20000</v>
      </c>
      <c r="N227" s="62" t="s">
        <v>790</v>
      </c>
    </row>
    <row r="228" spans="1:14" s="10" customFormat="1" ht="35.1" customHeight="1">
      <c r="A228" s="64">
        <f t="shared" si="9"/>
        <v>207</v>
      </c>
      <c r="B228" s="62" t="s">
        <v>873</v>
      </c>
      <c r="C228" s="62" t="s">
        <v>850</v>
      </c>
      <c r="D228" s="62" t="s">
        <v>814</v>
      </c>
      <c r="E228" s="64">
        <v>2022</v>
      </c>
      <c r="F228" s="62" t="s">
        <v>874</v>
      </c>
      <c r="G228" s="146" t="s">
        <v>44</v>
      </c>
      <c r="H228" s="146"/>
      <c r="I228" s="62">
        <v>14407</v>
      </c>
      <c r="J228" s="62">
        <v>14407</v>
      </c>
      <c r="K228" s="62">
        <v>14407</v>
      </c>
      <c r="L228" s="62"/>
      <c r="M228" s="62"/>
      <c r="N228" s="62" t="s">
        <v>790</v>
      </c>
    </row>
    <row r="229" spans="1:14" s="10" customFormat="1" ht="29.1" customHeight="1">
      <c r="A229" s="64">
        <f t="shared" si="9"/>
        <v>208</v>
      </c>
      <c r="B229" s="62" t="s">
        <v>875</v>
      </c>
      <c r="C229" s="62" t="s">
        <v>813</v>
      </c>
      <c r="D229" s="62" t="s">
        <v>814</v>
      </c>
      <c r="E229" s="62" t="s">
        <v>853</v>
      </c>
      <c r="F229" s="62" t="s">
        <v>876</v>
      </c>
      <c r="G229" s="146" t="s">
        <v>44</v>
      </c>
      <c r="H229" s="146"/>
      <c r="I229" s="62">
        <v>3849</v>
      </c>
      <c r="J229" s="62">
        <v>3849</v>
      </c>
      <c r="K229" s="62">
        <v>500</v>
      </c>
      <c r="L229" s="62">
        <v>3349</v>
      </c>
      <c r="M229" s="62"/>
      <c r="N229" s="62" t="s">
        <v>790</v>
      </c>
    </row>
    <row r="230" spans="1:14" s="10" customFormat="1" ht="29.1" customHeight="1">
      <c r="A230" s="64">
        <f t="shared" si="9"/>
        <v>209</v>
      </c>
      <c r="B230" s="62" t="s">
        <v>877</v>
      </c>
      <c r="C230" s="62" t="s">
        <v>850</v>
      </c>
      <c r="D230" s="62" t="s">
        <v>814</v>
      </c>
      <c r="E230" s="62" t="s">
        <v>853</v>
      </c>
      <c r="F230" s="62" t="s">
        <v>878</v>
      </c>
      <c r="G230" s="146" t="s">
        <v>44</v>
      </c>
      <c r="H230" s="146"/>
      <c r="I230" s="62">
        <v>12500</v>
      </c>
      <c r="J230" s="62">
        <v>12500</v>
      </c>
      <c r="K230" s="62">
        <v>1000</v>
      </c>
      <c r="L230" s="62">
        <v>11500</v>
      </c>
      <c r="M230" s="62"/>
      <c r="N230" s="62" t="s">
        <v>790</v>
      </c>
    </row>
    <row r="231" spans="1:14" s="10" customFormat="1" ht="59.1" customHeight="1">
      <c r="A231" s="64">
        <f t="shared" si="9"/>
        <v>210</v>
      </c>
      <c r="B231" s="62" t="s">
        <v>879</v>
      </c>
      <c r="C231" s="62" t="s">
        <v>813</v>
      </c>
      <c r="D231" s="62" t="s">
        <v>814</v>
      </c>
      <c r="E231" s="62">
        <v>2022</v>
      </c>
      <c r="F231" s="62" t="s">
        <v>880</v>
      </c>
      <c r="G231" s="146" t="s">
        <v>44</v>
      </c>
      <c r="H231" s="146"/>
      <c r="I231" s="62">
        <v>4500</v>
      </c>
      <c r="J231" s="62">
        <v>4500</v>
      </c>
      <c r="K231" s="62">
        <v>4500</v>
      </c>
      <c r="L231" s="62"/>
      <c r="M231" s="62"/>
      <c r="N231" s="62" t="s">
        <v>790</v>
      </c>
    </row>
    <row r="232" spans="1:14" s="10" customFormat="1" ht="30.95" customHeight="1">
      <c r="A232" s="64">
        <f t="shared" si="9"/>
        <v>211</v>
      </c>
      <c r="B232" s="62" t="s">
        <v>881</v>
      </c>
      <c r="C232" s="62" t="s">
        <v>850</v>
      </c>
      <c r="D232" s="62" t="s">
        <v>814</v>
      </c>
      <c r="E232" s="62">
        <v>2022</v>
      </c>
      <c r="F232" s="62" t="s">
        <v>882</v>
      </c>
      <c r="G232" s="146" t="s">
        <v>44</v>
      </c>
      <c r="H232" s="146"/>
      <c r="I232" s="62">
        <v>450</v>
      </c>
      <c r="J232" s="62">
        <v>450</v>
      </c>
      <c r="K232" s="62">
        <v>450</v>
      </c>
      <c r="L232" s="62"/>
      <c r="M232" s="62"/>
      <c r="N232" s="62" t="s">
        <v>790</v>
      </c>
    </row>
    <row r="233" spans="1:14" s="10" customFormat="1" ht="30.95" customHeight="1">
      <c r="A233" s="64">
        <f t="shared" si="9"/>
        <v>212</v>
      </c>
      <c r="B233" s="62" t="s">
        <v>883</v>
      </c>
      <c r="C233" s="62" t="s">
        <v>850</v>
      </c>
      <c r="D233" s="62" t="s">
        <v>814</v>
      </c>
      <c r="E233" s="62" t="s">
        <v>853</v>
      </c>
      <c r="F233" s="62" t="s">
        <v>884</v>
      </c>
      <c r="G233" s="146" t="s">
        <v>44</v>
      </c>
      <c r="H233" s="146"/>
      <c r="I233" s="62">
        <v>3000</v>
      </c>
      <c r="J233" s="62">
        <v>3000</v>
      </c>
      <c r="K233" s="62">
        <v>2000</v>
      </c>
      <c r="L233" s="62">
        <v>1000</v>
      </c>
      <c r="M233" s="62"/>
      <c r="N233" s="62" t="s">
        <v>790</v>
      </c>
    </row>
    <row r="234" spans="1:14" s="10" customFormat="1" ht="30.95" customHeight="1">
      <c r="A234" s="64">
        <f t="shared" si="9"/>
        <v>213</v>
      </c>
      <c r="B234" s="62" t="s">
        <v>885</v>
      </c>
      <c r="C234" s="62" t="s">
        <v>813</v>
      </c>
      <c r="D234" s="62" t="s">
        <v>814</v>
      </c>
      <c r="E234" s="62" t="s">
        <v>853</v>
      </c>
      <c r="F234" s="62" t="s">
        <v>886</v>
      </c>
      <c r="G234" s="146" t="s">
        <v>44</v>
      </c>
      <c r="H234" s="146"/>
      <c r="I234" s="62">
        <v>1500</v>
      </c>
      <c r="J234" s="62">
        <v>1500</v>
      </c>
      <c r="K234" s="62">
        <v>200</v>
      </c>
      <c r="L234" s="62">
        <v>1300</v>
      </c>
      <c r="M234" s="62"/>
      <c r="N234" s="62" t="s">
        <v>790</v>
      </c>
    </row>
    <row r="235" spans="1:14" s="10" customFormat="1" ht="30.95" customHeight="1">
      <c r="A235" s="64">
        <f t="shared" si="9"/>
        <v>214</v>
      </c>
      <c r="B235" s="62" t="s">
        <v>887</v>
      </c>
      <c r="C235" s="62" t="s">
        <v>813</v>
      </c>
      <c r="D235" s="62" t="s">
        <v>814</v>
      </c>
      <c r="E235" s="62" t="s">
        <v>853</v>
      </c>
      <c r="F235" s="62" t="s">
        <v>888</v>
      </c>
      <c r="G235" s="146" t="s">
        <v>44</v>
      </c>
      <c r="H235" s="146"/>
      <c r="I235" s="62">
        <v>5120</v>
      </c>
      <c r="J235" s="62">
        <v>5120</v>
      </c>
      <c r="K235" s="62">
        <v>300</v>
      </c>
      <c r="L235" s="62">
        <v>4820</v>
      </c>
      <c r="M235" s="62"/>
      <c r="N235" s="62" t="s">
        <v>790</v>
      </c>
    </row>
    <row r="236" spans="1:14" s="10" customFormat="1" ht="39.950000000000003" customHeight="1">
      <c r="A236" s="64">
        <f t="shared" si="9"/>
        <v>215</v>
      </c>
      <c r="B236" s="62" t="s">
        <v>889</v>
      </c>
      <c r="C236" s="62" t="s">
        <v>813</v>
      </c>
      <c r="D236" s="62" t="s">
        <v>814</v>
      </c>
      <c r="E236" s="62" t="s">
        <v>853</v>
      </c>
      <c r="F236" s="62" t="s">
        <v>890</v>
      </c>
      <c r="G236" s="146" t="s">
        <v>44</v>
      </c>
      <c r="H236" s="146"/>
      <c r="I236" s="62">
        <v>3535</v>
      </c>
      <c r="J236" s="62">
        <v>3535</v>
      </c>
      <c r="K236" s="62">
        <v>200</v>
      </c>
      <c r="L236" s="62">
        <v>3335</v>
      </c>
      <c r="M236" s="62"/>
      <c r="N236" s="62" t="s">
        <v>790</v>
      </c>
    </row>
    <row r="237" spans="1:14" s="10" customFormat="1" ht="39" customHeight="1">
      <c r="A237" s="64">
        <f t="shared" si="9"/>
        <v>216</v>
      </c>
      <c r="B237" s="62" t="s">
        <v>891</v>
      </c>
      <c r="C237" s="62" t="s">
        <v>813</v>
      </c>
      <c r="D237" s="62" t="s">
        <v>814</v>
      </c>
      <c r="E237" s="62" t="s">
        <v>853</v>
      </c>
      <c r="F237" s="62" t="s">
        <v>892</v>
      </c>
      <c r="G237" s="146" t="s">
        <v>44</v>
      </c>
      <c r="H237" s="146"/>
      <c r="I237" s="62">
        <v>2800</v>
      </c>
      <c r="J237" s="62">
        <v>2800</v>
      </c>
      <c r="K237" s="62">
        <v>300</v>
      </c>
      <c r="L237" s="62">
        <v>2500</v>
      </c>
      <c r="M237" s="62"/>
      <c r="N237" s="62" t="s">
        <v>790</v>
      </c>
    </row>
    <row r="238" spans="1:14" s="10" customFormat="1" ht="36" customHeight="1">
      <c r="A238" s="64">
        <f t="shared" si="9"/>
        <v>217</v>
      </c>
      <c r="B238" s="62" t="s">
        <v>893</v>
      </c>
      <c r="C238" s="62" t="s">
        <v>850</v>
      </c>
      <c r="D238" s="62" t="s">
        <v>834</v>
      </c>
      <c r="E238" s="62" t="s">
        <v>853</v>
      </c>
      <c r="F238" s="62" t="s">
        <v>894</v>
      </c>
      <c r="G238" s="146" t="s">
        <v>43</v>
      </c>
      <c r="H238" s="146"/>
      <c r="I238" s="62">
        <v>27000</v>
      </c>
      <c r="J238" s="62">
        <v>27000</v>
      </c>
      <c r="K238" s="62">
        <v>15000</v>
      </c>
      <c r="L238" s="62">
        <v>12000</v>
      </c>
      <c r="M238" s="62"/>
      <c r="N238" s="62" t="s">
        <v>790</v>
      </c>
    </row>
    <row r="239" spans="1:14" s="10" customFormat="1" ht="41.1" customHeight="1">
      <c r="A239" s="64">
        <f t="shared" si="9"/>
        <v>218</v>
      </c>
      <c r="B239" s="62" t="s">
        <v>895</v>
      </c>
      <c r="C239" s="62" t="s">
        <v>850</v>
      </c>
      <c r="D239" s="62" t="s">
        <v>834</v>
      </c>
      <c r="E239" s="65" t="s">
        <v>853</v>
      </c>
      <c r="F239" s="62" t="s">
        <v>896</v>
      </c>
      <c r="G239" s="146" t="s">
        <v>43</v>
      </c>
      <c r="H239" s="146"/>
      <c r="I239" s="62">
        <v>1142</v>
      </c>
      <c r="J239" s="62">
        <v>1142</v>
      </c>
      <c r="K239" s="62">
        <v>500</v>
      </c>
      <c r="L239" s="62">
        <v>642</v>
      </c>
      <c r="M239" s="62"/>
      <c r="N239" s="62" t="s">
        <v>790</v>
      </c>
    </row>
    <row r="240" spans="1:14" s="10" customFormat="1" ht="41.1" customHeight="1">
      <c r="A240" s="64">
        <f t="shared" si="9"/>
        <v>219</v>
      </c>
      <c r="B240" s="62" t="s">
        <v>897</v>
      </c>
      <c r="C240" s="62" t="s">
        <v>850</v>
      </c>
      <c r="D240" s="62" t="s">
        <v>834</v>
      </c>
      <c r="E240" s="65" t="s">
        <v>853</v>
      </c>
      <c r="F240" s="62" t="s">
        <v>898</v>
      </c>
      <c r="G240" s="146" t="s">
        <v>43</v>
      </c>
      <c r="H240" s="146"/>
      <c r="I240" s="62">
        <v>13000</v>
      </c>
      <c r="J240" s="62">
        <v>13000</v>
      </c>
      <c r="K240" s="62">
        <v>6500</v>
      </c>
      <c r="L240" s="62">
        <v>6500</v>
      </c>
      <c r="M240" s="62"/>
      <c r="N240" s="62" t="s">
        <v>790</v>
      </c>
    </row>
    <row r="241" spans="1:14" s="10" customFormat="1" ht="57.95" customHeight="1">
      <c r="A241" s="64">
        <f t="shared" si="9"/>
        <v>220</v>
      </c>
      <c r="B241" s="62" t="s">
        <v>899</v>
      </c>
      <c r="C241" s="62" t="s">
        <v>850</v>
      </c>
      <c r="D241" s="62" t="s">
        <v>847</v>
      </c>
      <c r="E241" s="65" t="s">
        <v>853</v>
      </c>
      <c r="F241" s="62" t="s">
        <v>900</v>
      </c>
      <c r="G241" s="146" t="s">
        <v>44</v>
      </c>
      <c r="H241" s="146"/>
      <c r="I241" s="62">
        <v>16487</v>
      </c>
      <c r="J241" s="62">
        <v>16487</v>
      </c>
      <c r="K241" s="62">
        <v>2000</v>
      </c>
      <c r="L241" s="62">
        <v>14487</v>
      </c>
      <c r="M241" s="62"/>
      <c r="N241" s="62" t="s">
        <v>790</v>
      </c>
    </row>
    <row r="242" spans="1:14" s="10" customFormat="1" ht="48.95" customHeight="1">
      <c r="A242" s="64">
        <f t="shared" si="9"/>
        <v>221</v>
      </c>
      <c r="B242" s="62" t="s">
        <v>901</v>
      </c>
      <c r="C242" s="62" t="s">
        <v>850</v>
      </c>
      <c r="D242" s="62" t="s">
        <v>847</v>
      </c>
      <c r="E242" s="65" t="s">
        <v>853</v>
      </c>
      <c r="F242" s="62" t="s">
        <v>902</v>
      </c>
      <c r="G242" s="146" t="s">
        <v>43</v>
      </c>
      <c r="H242" s="146"/>
      <c r="I242" s="62">
        <v>2500</v>
      </c>
      <c r="J242" s="62">
        <v>2500</v>
      </c>
      <c r="K242" s="62">
        <v>600</v>
      </c>
      <c r="L242" s="62">
        <v>1900</v>
      </c>
      <c r="M242" s="62"/>
      <c r="N242" s="62" t="s">
        <v>790</v>
      </c>
    </row>
    <row r="243" spans="1:14" s="10" customFormat="1" ht="57" customHeight="1">
      <c r="A243" s="64">
        <f t="shared" si="9"/>
        <v>222</v>
      </c>
      <c r="B243" s="62" t="s">
        <v>903</v>
      </c>
      <c r="C243" s="62" t="s">
        <v>842</v>
      </c>
      <c r="D243" s="62" t="s">
        <v>843</v>
      </c>
      <c r="E243" s="64">
        <v>2022</v>
      </c>
      <c r="F243" s="62" t="s">
        <v>904</v>
      </c>
      <c r="G243" s="146" t="s">
        <v>44</v>
      </c>
      <c r="H243" s="146"/>
      <c r="I243" s="62">
        <v>3013.08</v>
      </c>
      <c r="J243" s="62">
        <v>3013</v>
      </c>
      <c r="K243" s="62">
        <v>3013</v>
      </c>
      <c r="L243" s="62"/>
      <c r="M243" s="62"/>
      <c r="N243" s="62" t="s">
        <v>790</v>
      </c>
    </row>
    <row r="244" spans="1:14" s="10" customFormat="1" ht="45" customHeight="1">
      <c r="A244" s="64">
        <f t="shared" si="9"/>
        <v>223</v>
      </c>
      <c r="B244" s="62" t="s">
        <v>905</v>
      </c>
      <c r="C244" s="62" t="s">
        <v>850</v>
      </c>
      <c r="D244" s="62" t="s">
        <v>834</v>
      </c>
      <c r="E244" s="62" t="s">
        <v>906</v>
      </c>
      <c r="F244" s="62" t="s">
        <v>907</v>
      </c>
      <c r="G244" s="146" t="s">
        <v>44</v>
      </c>
      <c r="H244" s="146"/>
      <c r="I244" s="62">
        <v>4500</v>
      </c>
      <c r="J244" s="62">
        <v>4500</v>
      </c>
      <c r="K244" s="62">
        <v>1000</v>
      </c>
      <c r="L244" s="62">
        <v>2700</v>
      </c>
      <c r="M244" s="62">
        <v>800</v>
      </c>
      <c r="N244" s="62" t="s">
        <v>796</v>
      </c>
    </row>
    <row r="245" spans="1:14" s="10" customFormat="1" ht="36" customHeight="1">
      <c r="A245" s="64">
        <f t="shared" si="9"/>
        <v>224</v>
      </c>
      <c r="B245" s="62" t="s">
        <v>908</v>
      </c>
      <c r="C245" s="62" t="s">
        <v>850</v>
      </c>
      <c r="D245" s="62" t="s">
        <v>847</v>
      </c>
      <c r="E245" s="65" t="s">
        <v>853</v>
      </c>
      <c r="F245" s="62" t="s">
        <v>909</v>
      </c>
      <c r="G245" s="146" t="s">
        <v>44</v>
      </c>
      <c r="H245" s="146"/>
      <c r="I245" s="62">
        <v>4500</v>
      </c>
      <c r="J245" s="62">
        <v>4500</v>
      </c>
      <c r="K245" s="62">
        <v>1000</v>
      </c>
      <c r="L245" s="62">
        <v>3500</v>
      </c>
      <c r="M245" s="62"/>
      <c r="N245" s="62" t="s">
        <v>790</v>
      </c>
    </row>
    <row r="246" spans="1:14" s="10" customFormat="1" ht="78.95" customHeight="1">
      <c r="A246" s="64">
        <f t="shared" si="9"/>
        <v>225</v>
      </c>
      <c r="B246" s="62" t="s">
        <v>910</v>
      </c>
      <c r="C246" s="62" t="s">
        <v>850</v>
      </c>
      <c r="D246" s="62" t="s">
        <v>847</v>
      </c>
      <c r="E246" s="64" t="s">
        <v>906</v>
      </c>
      <c r="F246" s="62" t="s">
        <v>911</v>
      </c>
      <c r="G246" s="146" t="s">
        <v>44</v>
      </c>
      <c r="H246" s="146"/>
      <c r="I246" s="62">
        <v>29000</v>
      </c>
      <c r="J246" s="62">
        <v>29000</v>
      </c>
      <c r="K246" s="62">
        <v>2000</v>
      </c>
      <c r="L246" s="62">
        <v>10000</v>
      </c>
      <c r="M246" s="62">
        <v>17000</v>
      </c>
      <c r="N246" s="62" t="s">
        <v>790</v>
      </c>
    </row>
    <row r="247" spans="1:14" s="10" customFormat="1" ht="36" customHeight="1">
      <c r="A247" s="64">
        <f t="shared" si="9"/>
        <v>226</v>
      </c>
      <c r="B247" s="62" t="s">
        <v>912</v>
      </c>
      <c r="C247" s="62" t="s">
        <v>846</v>
      </c>
      <c r="D247" s="62" t="s">
        <v>847</v>
      </c>
      <c r="E247" s="65" t="s">
        <v>853</v>
      </c>
      <c r="F247" s="62" t="s">
        <v>913</v>
      </c>
      <c r="G247" s="146" t="s">
        <v>44</v>
      </c>
      <c r="H247" s="146"/>
      <c r="I247" s="62">
        <v>30751</v>
      </c>
      <c r="J247" s="62">
        <v>30435</v>
      </c>
      <c r="K247" s="62">
        <v>18000</v>
      </c>
      <c r="L247" s="62">
        <v>12435</v>
      </c>
      <c r="M247" s="62"/>
      <c r="N247" s="62" t="s">
        <v>790</v>
      </c>
    </row>
    <row r="248" spans="1:14" s="10" customFormat="1" ht="27" customHeight="1">
      <c r="A248" s="64">
        <f t="shared" si="9"/>
        <v>227</v>
      </c>
      <c r="B248" s="62" t="s">
        <v>914</v>
      </c>
      <c r="C248" s="62" t="s">
        <v>813</v>
      </c>
      <c r="D248" s="62" t="s">
        <v>814</v>
      </c>
      <c r="E248" s="62" t="s">
        <v>915</v>
      </c>
      <c r="F248" s="62" t="s">
        <v>916</v>
      </c>
      <c r="G248" s="146" t="s">
        <v>44</v>
      </c>
      <c r="H248" s="146"/>
      <c r="I248" s="62">
        <v>52262</v>
      </c>
      <c r="J248" s="62">
        <v>5200</v>
      </c>
      <c r="K248" s="62">
        <v>0</v>
      </c>
      <c r="L248" s="62">
        <v>200</v>
      </c>
      <c r="M248" s="66">
        <v>5000</v>
      </c>
      <c r="N248" s="62" t="s">
        <v>790</v>
      </c>
    </row>
    <row r="249" spans="1:14" s="9" customFormat="1" ht="18.95" customHeight="1">
      <c r="A249" s="61" t="s">
        <v>159</v>
      </c>
      <c r="B249" s="61" t="s">
        <v>52</v>
      </c>
      <c r="C249" s="61">
        <v>18</v>
      </c>
      <c r="D249" s="61"/>
      <c r="E249" s="61"/>
      <c r="F249" s="61"/>
      <c r="G249" s="145"/>
      <c r="H249" s="145"/>
      <c r="I249" s="61">
        <f>SUM(I250:I267)</f>
        <v>1500592</v>
      </c>
      <c r="J249" s="61">
        <f>SUM(J250:J267)</f>
        <v>737029</v>
      </c>
      <c r="K249" s="61">
        <f>SUM(K250:K267)</f>
        <v>269550</v>
      </c>
      <c r="L249" s="61">
        <f>SUM(L250:L267)</f>
        <v>298479</v>
      </c>
      <c r="M249" s="61">
        <f>SUM(M250:M267)</f>
        <v>169000</v>
      </c>
      <c r="N249" s="61"/>
    </row>
    <row r="250" spans="1:14" s="10" customFormat="1" ht="48" customHeight="1">
      <c r="A250" s="62">
        <f>A248+1</f>
        <v>228</v>
      </c>
      <c r="B250" s="62" t="s">
        <v>917</v>
      </c>
      <c r="C250" s="62" t="s">
        <v>918</v>
      </c>
      <c r="D250" s="62" t="s">
        <v>919</v>
      </c>
      <c r="E250" s="62" t="s">
        <v>788</v>
      </c>
      <c r="F250" s="62" t="s">
        <v>920</v>
      </c>
      <c r="G250" s="146" t="s">
        <v>75</v>
      </c>
      <c r="H250" s="146"/>
      <c r="I250" s="62">
        <v>164933</v>
      </c>
      <c r="J250" s="62">
        <v>27752</v>
      </c>
      <c r="K250" s="62">
        <v>27752</v>
      </c>
      <c r="L250" s="62"/>
      <c r="M250" s="62"/>
      <c r="N250" s="62" t="s">
        <v>52</v>
      </c>
    </row>
    <row r="251" spans="1:14" s="10" customFormat="1" ht="69" customHeight="1">
      <c r="A251" s="62">
        <f>A250+1</f>
        <v>229</v>
      </c>
      <c r="B251" s="62" t="s">
        <v>921</v>
      </c>
      <c r="C251" s="62" t="s">
        <v>922</v>
      </c>
      <c r="D251" s="62" t="s">
        <v>919</v>
      </c>
      <c r="E251" s="62" t="s">
        <v>923</v>
      </c>
      <c r="F251" s="62" t="s">
        <v>924</v>
      </c>
      <c r="G251" s="147" t="s">
        <v>75</v>
      </c>
      <c r="H251" s="148"/>
      <c r="I251" s="62">
        <v>146080</v>
      </c>
      <c r="J251" s="62">
        <v>96720</v>
      </c>
      <c r="K251" s="62">
        <v>26720</v>
      </c>
      <c r="L251" s="62">
        <v>35000</v>
      </c>
      <c r="M251" s="62">
        <v>35000</v>
      </c>
      <c r="N251" s="62" t="s">
        <v>52</v>
      </c>
    </row>
    <row r="252" spans="1:14" s="10" customFormat="1" ht="50.1" customHeight="1">
      <c r="A252" s="62">
        <f t="shared" ref="A252:A261" si="10">A251+1</f>
        <v>230</v>
      </c>
      <c r="B252" s="62" t="s">
        <v>925</v>
      </c>
      <c r="C252" s="62" t="s">
        <v>922</v>
      </c>
      <c r="D252" s="62" t="s">
        <v>926</v>
      </c>
      <c r="E252" s="62" t="s">
        <v>923</v>
      </c>
      <c r="F252" s="62" t="s">
        <v>927</v>
      </c>
      <c r="G252" s="147" t="s">
        <v>75</v>
      </c>
      <c r="H252" s="148"/>
      <c r="I252" s="62">
        <v>122600</v>
      </c>
      <c r="J252" s="62">
        <v>65000</v>
      </c>
      <c r="K252" s="62">
        <v>20000</v>
      </c>
      <c r="L252" s="62">
        <v>25000</v>
      </c>
      <c r="M252" s="62">
        <v>20000</v>
      </c>
      <c r="N252" s="62" t="s">
        <v>52</v>
      </c>
    </row>
    <row r="253" spans="1:14" s="10" customFormat="1" ht="56.1" customHeight="1">
      <c r="A253" s="62">
        <f t="shared" si="10"/>
        <v>231</v>
      </c>
      <c r="B253" s="62" t="s">
        <v>928</v>
      </c>
      <c r="C253" s="62" t="s">
        <v>929</v>
      </c>
      <c r="D253" s="62" t="s">
        <v>919</v>
      </c>
      <c r="E253" s="62" t="s">
        <v>930</v>
      </c>
      <c r="F253" s="62" t="s">
        <v>931</v>
      </c>
      <c r="G253" s="147" t="s">
        <v>75</v>
      </c>
      <c r="H253" s="148"/>
      <c r="I253" s="62">
        <v>242241</v>
      </c>
      <c r="J253" s="62">
        <v>58010</v>
      </c>
      <c r="K253" s="62">
        <v>36820</v>
      </c>
      <c r="L253" s="62">
        <v>21190</v>
      </c>
      <c r="M253" s="62"/>
      <c r="N253" s="62" t="s">
        <v>52</v>
      </c>
    </row>
    <row r="254" spans="1:14" s="10" customFormat="1" ht="33" customHeight="1">
      <c r="A254" s="62">
        <f t="shared" si="10"/>
        <v>232</v>
      </c>
      <c r="B254" s="62" t="s">
        <v>932</v>
      </c>
      <c r="C254" s="62" t="s">
        <v>922</v>
      </c>
      <c r="D254" s="62" t="s">
        <v>926</v>
      </c>
      <c r="E254" s="62" t="s">
        <v>933</v>
      </c>
      <c r="F254" s="62" t="s">
        <v>934</v>
      </c>
      <c r="G254" s="147" t="s">
        <v>75</v>
      </c>
      <c r="H254" s="148"/>
      <c r="I254" s="62">
        <v>274641</v>
      </c>
      <c r="J254" s="62">
        <v>114884</v>
      </c>
      <c r="K254" s="62">
        <v>24884</v>
      </c>
      <c r="L254" s="62">
        <v>45000</v>
      </c>
      <c r="M254" s="62">
        <v>45000</v>
      </c>
      <c r="N254" s="62" t="s">
        <v>52</v>
      </c>
    </row>
    <row r="255" spans="1:14" s="10" customFormat="1" ht="45.95" customHeight="1">
      <c r="A255" s="62">
        <f t="shared" si="10"/>
        <v>233</v>
      </c>
      <c r="B255" s="62" t="s">
        <v>935</v>
      </c>
      <c r="C255" s="62" t="s">
        <v>922</v>
      </c>
      <c r="D255" s="62" t="s">
        <v>919</v>
      </c>
      <c r="E255" s="62" t="s">
        <v>933</v>
      </c>
      <c r="F255" s="62" t="s">
        <v>936</v>
      </c>
      <c r="G255" s="146" t="s">
        <v>75</v>
      </c>
      <c r="H255" s="146"/>
      <c r="I255" s="62">
        <v>228396</v>
      </c>
      <c r="J255" s="62">
        <v>109000</v>
      </c>
      <c r="K255" s="62">
        <v>29000</v>
      </c>
      <c r="L255" s="62">
        <v>40000</v>
      </c>
      <c r="M255" s="62">
        <v>40000</v>
      </c>
      <c r="N255" s="62" t="s">
        <v>52</v>
      </c>
    </row>
    <row r="256" spans="1:14" s="11" customFormat="1" ht="87" customHeight="1">
      <c r="A256" s="62">
        <f t="shared" si="10"/>
        <v>234</v>
      </c>
      <c r="B256" s="62" t="s">
        <v>937</v>
      </c>
      <c r="C256" s="62" t="s">
        <v>922</v>
      </c>
      <c r="D256" s="62" t="s">
        <v>919</v>
      </c>
      <c r="E256" s="62" t="s">
        <v>800</v>
      </c>
      <c r="F256" s="62" t="s">
        <v>938</v>
      </c>
      <c r="G256" s="146" t="s">
        <v>43</v>
      </c>
      <c r="H256" s="146"/>
      <c r="I256" s="62">
        <v>38393</v>
      </c>
      <c r="J256" s="62">
        <v>32950</v>
      </c>
      <c r="K256" s="62">
        <v>17950</v>
      </c>
      <c r="L256" s="62">
        <v>15000</v>
      </c>
      <c r="M256" s="62"/>
      <c r="N256" s="62" t="s">
        <v>52</v>
      </c>
    </row>
    <row r="257" spans="1:14" s="11" customFormat="1" ht="42.95" customHeight="1">
      <c r="A257" s="62">
        <f t="shared" si="10"/>
        <v>235</v>
      </c>
      <c r="B257" s="62" t="s">
        <v>939</v>
      </c>
      <c r="C257" s="62" t="s">
        <v>929</v>
      </c>
      <c r="D257" s="62" t="s">
        <v>919</v>
      </c>
      <c r="E257" s="62" t="s">
        <v>794</v>
      </c>
      <c r="F257" s="62" t="s">
        <v>940</v>
      </c>
      <c r="G257" s="146" t="s">
        <v>43</v>
      </c>
      <c r="H257" s="146"/>
      <c r="I257" s="62">
        <v>8095</v>
      </c>
      <c r="J257" s="62">
        <v>4540</v>
      </c>
      <c r="K257" s="62">
        <v>4540</v>
      </c>
      <c r="L257" s="62"/>
      <c r="M257" s="62"/>
      <c r="N257" s="62" t="s">
        <v>52</v>
      </c>
    </row>
    <row r="258" spans="1:14" s="11" customFormat="1" ht="36" customHeight="1">
      <c r="A258" s="62">
        <f t="shared" si="10"/>
        <v>236</v>
      </c>
      <c r="B258" s="62" t="s">
        <v>941</v>
      </c>
      <c r="C258" s="62" t="s">
        <v>929</v>
      </c>
      <c r="D258" s="62" t="s">
        <v>919</v>
      </c>
      <c r="E258" s="62" t="s">
        <v>906</v>
      </c>
      <c r="F258" s="62" t="s">
        <v>942</v>
      </c>
      <c r="G258" s="146" t="s">
        <v>43</v>
      </c>
      <c r="H258" s="146"/>
      <c r="I258" s="62">
        <v>11009</v>
      </c>
      <c r="J258" s="62">
        <v>10000</v>
      </c>
      <c r="K258" s="62">
        <v>3000</v>
      </c>
      <c r="L258" s="62">
        <v>3500</v>
      </c>
      <c r="M258" s="62">
        <v>3500</v>
      </c>
      <c r="N258" s="62" t="s">
        <v>52</v>
      </c>
    </row>
    <row r="259" spans="1:14" s="10" customFormat="1" ht="36.950000000000003" customHeight="1">
      <c r="A259" s="62">
        <f t="shared" si="10"/>
        <v>237</v>
      </c>
      <c r="B259" s="62" t="s">
        <v>943</v>
      </c>
      <c r="C259" s="62" t="s">
        <v>929</v>
      </c>
      <c r="D259" s="62" t="s">
        <v>919</v>
      </c>
      <c r="E259" s="62" t="s">
        <v>853</v>
      </c>
      <c r="F259" s="62" t="s">
        <v>944</v>
      </c>
      <c r="G259" s="146" t="s">
        <v>43</v>
      </c>
      <c r="H259" s="146"/>
      <c r="I259" s="62">
        <v>9375</v>
      </c>
      <c r="J259" s="62">
        <v>8500</v>
      </c>
      <c r="K259" s="62">
        <v>4000</v>
      </c>
      <c r="L259" s="62">
        <v>4500</v>
      </c>
      <c r="M259" s="62"/>
      <c r="N259" s="62" t="s">
        <v>52</v>
      </c>
    </row>
    <row r="260" spans="1:14" s="10" customFormat="1" ht="31.5">
      <c r="A260" s="62">
        <f t="shared" si="10"/>
        <v>238</v>
      </c>
      <c r="B260" s="62" t="s">
        <v>945</v>
      </c>
      <c r="C260" s="62" t="s">
        <v>922</v>
      </c>
      <c r="D260" s="62" t="s">
        <v>919</v>
      </c>
      <c r="E260" s="62" t="s">
        <v>794</v>
      </c>
      <c r="F260" s="62" t="s">
        <v>946</v>
      </c>
      <c r="G260" s="146" t="s">
        <v>75</v>
      </c>
      <c r="H260" s="146"/>
      <c r="I260" s="62">
        <v>4676</v>
      </c>
      <c r="J260" s="62">
        <v>2450</v>
      </c>
      <c r="K260" s="62">
        <v>2450</v>
      </c>
      <c r="L260" s="62"/>
      <c r="M260" s="62"/>
      <c r="N260" s="62" t="s">
        <v>52</v>
      </c>
    </row>
    <row r="261" spans="1:14" s="10" customFormat="1" ht="69.95" customHeight="1">
      <c r="A261" s="62">
        <f t="shared" si="10"/>
        <v>239</v>
      </c>
      <c r="B261" s="62" t="s">
        <v>947</v>
      </c>
      <c r="C261" s="62" t="s">
        <v>922</v>
      </c>
      <c r="D261" s="62" t="s">
        <v>919</v>
      </c>
      <c r="E261" s="62" t="s">
        <v>800</v>
      </c>
      <c r="F261" s="62" t="s">
        <v>948</v>
      </c>
      <c r="G261" s="146" t="s">
        <v>75</v>
      </c>
      <c r="H261" s="146"/>
      <c r="I261" s="62">
        <v>6539</v>
      </c>
      <c r="J261" s="62">
        <v>5680</v>
      </c>
      <c r="K261" s="62">
        <v>3680</v>
      </c>
      <c r="L261" s="62">
        <v>2000</v>
      </c>
      <c r="M261" s="62"/>
      <c r="N261" s="62" t="s">
        <v>52</v>
      </c>
    </row>
    <row r="262" spans="1:14" s="10" customFormat="1" ht="36.950000000000003" customHeight="1">
      <c r="A262" s="62">
        <f t="shared" ref="A262:A267" si="11">A261+1</f>
        <v>240</v>
      </c>
      <c r="B262" s="62" t="s">
        <v>949</v>
      </c>
      <c r="C262" s="62" t="s">
        <v>922</v>
      </c>
      <c r="D262" s="62" t="s">
        <v>919</v>
      </c>
      <c r="E262" s="62" t="s">
        <v>950</v>
      </c>
      <c r="F262" s="22" t="s">
        <v>951</v>
      </c>
      <c r="G262" s="146" t="s">
        <v>43</v>
      </c>
      <c r="H262" s="146"/>
      <c r="I262" s="62">
        <v>89000</v>
      </c>
      <c r="J262" s="62">
        <v>50000</v>
      </c>
      <c r="K262" s="62">
        <v>20000</v>
      </c>
      <c r="L262" s="62">
        <v>30000</v>
      </c>
      <c r="M262" s="62"/>
      <c r="N262" s="62" t="s">
        <v>52</v>
      </c>
    </row>
    <row r="263" spans="1:14" s="10" customFormat="1" ht="27" customHeight="1">
      <c r="A263" s="62">
        <f t="shared" si="11"/>
        <v>241</v>
      </c>
      <c r="B263" s="62" t="s">
        <v>952</v>
      </c>
      <c r="C263" s="62" t="s">
        <v>929</v>
      </c>
      <c r="D263" s="62" t="s">
        <v>919</v>
      </c>
      <c r="E263" s="62" t="s">
        <v>853</v>
      </c>
      <c r="F263" s="62" t="s">
        <v>953</v>
      </c>
      <c r="G263" s="146" t="s">
        <v>43</v>
      </c>
      <c r="H263" s="146"/>
      <c r="I263" s="62">
        <v>35625</v>
      </c>
      <c r="J263" s="62">
        <v>35000</v>
      </c>
      <c r="K263" s="62">
        <v>1000</v>
      </c>
      <c r="L263" s="62">
        <v>20000</v>
      </c>
      <c r="M263" s="62">
        <v>14000</v>
      </c>
      <c r="N263" s="62" t="s">
        <v>52</v>
      </c>
    </row>
    <row r="264" spans="1:14" s="10" customFormat="1" ht="63.95" customHeight="1">
      <c r="A264" s="62">
        <f t="shared" si="11"/>
        <v>242</v>
      </c>
      <c r="B264" s="62" t="s">
        <v>954</v>
      </c>
      <c r="C264" s="62" t="s">
        <v>922</v>
      </c>
      <c r="D264" s="62" t="s">
        <v>919</v>
      </c>
      <c r="E264" s="62" t="s">
        <v>853</v>
      </c>
      <c r="F264" s="62" t="s">
        <v>955</v>
      </c>
      <c r="G264" s="146" t="s">
        <v>43</v>
      </c>
      <c r="H264" s="146"/>
      <c r="I264" s="62">
        <v>5829</v>
      </c>
      <c r="J264" s="62">
        <v>5829</v>
      </c>
      <c r="K264" s="62">
        <v>4500</v>
      </c>
      <c r="L264" s="62">
        <v>1329</v>
      </c>
      <c r="M264" s="62"/>
      <c r="N264" s="62" t="s">
        <v>52</v>
      </c>
    </row>
    <row r="265" spans="1:14" s="10" customFormat="1" ht="78.95" customHeight="1">
      <c r="A265" s="62">
        <f t="shared" si="11"/>
        <v>243</v>
      </c>
      <c r="B265" s="62" t="s">
        <v>956</v>
      </c>
      <c r="C265" s="62" t="s">
        <v>957</v>
      </c>
      <c r="D265" s="62" t="s">
        <v>926</v>
      </c>
      <c r="E265" s="62" t="s">
        <v>906</v>
      </c>
      <c r="F265" s="62" t="s">
        <v>958</v>
      </c>
      <c r="G265" s="146" t="s">
        <v>75</v>
      </c>
      <c r="H265" s="146"/>
      <c r="I265" s="62">
        <v>98960</v>
      </c>
      <c r="J265" s="62">
        <v>98960</v>
      </c>
      <c r="K265" s="62">
        <v>40000</v>
      </c>
      <c r="L265" s="62">
        <v>48960</v>
      </c>
      <c r="M265" s="62">
        <v>10000</v>
      </c>
      <c r="N265" s="62" t="s">
        <v>52</v>
      </c>
    </row>
    <row r="266" spans="1:14" s="10" customFormat="1" ht="66" customHeight="1">
      <c r="A266" s="62">
        <f t="shared" si="11"/>
        <v>244</v>
      </c>
      <c r="B266" s="62" t="s">
        <v>959</v>
      </c>
      <c r="C266" s="62" t="s">
        <v>922</v>
      </c>
      <c r="D266" s="62" t="s">
        <v>919</v>
      </c>
      <c r="E266" s="62" t="s">
        <v>906</v>
      </c>
      <c r="F266" s="62" t="s">
        <v>960</v>
      </c>
      <c r="G266" s="146" t="s">
        <v>477</v>
      </c>
      <c r="H266" s="146"/>
      <c r="I266" s="62">
        <v>5000</v>
      </c>
      <c r="J266" s="62">
        <v>5000</v>
      </c>
      <c r="K266" s="62">
        <v>500</v>
      </c>
      <c r="L266" s="62">
        <v>3000</v>
      </c>
      <c r="M266" s="62">
        <v>1500</v>
      </c>
      <c r="N266" s="62" t="s">
        <v>52</v>
      </c>
    </row>
    <row r="267" spans="1:14" s="10" customFormat="1" ht="39" customHeight="1">
      <c r="A267" s="62">
        <f t="shared" si="11"/>
        <v>245</v>
      </c>
      <c r="B267" s="62" t="s">
        <v>961</v>
      </c>
      <c r="C267" s="62" t="s">
        <v>922</v>
      </c>
      <c r="D267" s="62" t="s">
        <v>919</v>
      </c>
      <c r="E267" s="62" t="s">
        <v>800</v>
      </c>
      <c r="F267" s="62" t="s">
        <v>962</v>
      </c>
      <c r="G267" s="146" t="s">
        <v>43</v>
      </c>
      <c r="H267" s="146"/>
      <c r="I267" s="62">
        <v>9200</v>
      </c>
      <c r="J267" s="62">
        <v>6754</v>
      </c>
      <c r="K267" s="62">
        <v>2754</v>
      </c>
      <c r="L267" s="62">
        <v>4000</v>
      </c>
      <c r="M267" s="62"/>
      <c r="N267" s="62" t="s">
        <v>52</v>
      </c>
    </row>
    <row r="268" spans="1:14" s="9" customFormat="1" ht="18.95" customHeight="1">
      <c r="A268" s="61" t="s">
        <v>185</v>
      </c>
      <c r="B268" s="61" t="s">
        <v>53</v>
      </c>
      <c r="C268" s="61">
        <v>22</v>
      </c>
      <c r="D268" s="61"/>
      <c r="E268" s="61"/>
      <c r="F268" s="61"/>
      <c r="G268" s="145"/>
      <c r="H268" s="145"/>
      <c r="I268" s="61">
        <f>SUM(I269:I290)</f>
        <v>1599231</v>
      </c>
      <c r="J268" s="61">
        <f>SUM(J269:J290)</f>
        <v>761608</v>
      </c>
      <c r="K268" s="61">
        <f>SUM(K269:K290)</f>
        <v>287247</v>
      </c>
      <c r="L268" s="61">
        <f>SUM(L269:L290)</f>
        <v>294485</v>
      </c>
      <c r="M268" s="61">
        <f>SUM(M269:M290)</f>
        <v>179876</v>
      </c>
      <c r="N268" s="61"/>
    </row>
    <row r="269" spans="1:14" s="10" customFormat="1" ht="50.1" customHeight="1">
      <c r="A269" s="62">
        <f>A267+1</f>
        <v>246</v>
      </c>
      <c r="B269" s="62" t="s">
        <v>963</v>
      </c>
      <c r="C269" s="62" t="s">
        <v>964</v>
      </c>
      <c r="D269" s="62" t="s">
        <v>965</v>
      </c>
      <c r="E269" s="62" t="s">
        <v>966</v>
      </c>
      <c r="F269" s="62" t="s">
        <v>967</v>
      </c>
      <c r="G269" s="146" t="s">
        <v>75</v>
      </c>
      <c r="H269" s="146"/>
      <c r="I269" s="62">
        <v>17000</v>
      </c>
      <c r="J269" s="62">
        <v>1000</v>
      </c>
      <c r="K269" s="62">
        <v>1000</v>
      </c>
      <c r="L269" s="62"/>
      <c r="M269" s="62"/>
      <c r="N269" s="62" t="s">
        <v>53</v>
      </c>
    </row>
    <row r="270" spans="1:14" s="10" customFormat="1" ht="39.950000000000003" customHeight="1">
      <c r="A270" s="62">
        <f>A269+1</f>
        <v>247</v>
      </c>
      <c r="B270" s="62" t="s">
        <v>968</v>
      </c>
      <c r="C270" s="62" t="s">
        <v>964</v>
      </c>
      <c r="D270" s="62" t="s">
        <v>965</v>
      </c>
      <c r="E270" s="62" t="s">
        <v>969</v>
      </c>
      <c r="F270" s="62" t="s">
        <v>970</v>
      </c>
      <c r="G270" s="146" t="s">
        <v>43</v>
      </c>
      <c r="H270" s="146"/>
      <c r="I270" s="62">
        <v>6500</v>
      </c>
      <c r="J270" s="62">
        <v>800</v>
      </c>
      <c r="K270" s="62">
        <v>800</v>
      </c>
      <c r="L270" s="62"/>
      <c r="M270" s="62"/>
      <c r="N270" s="62" t="s">
        <v>53</v>
      </c>
    </row>
    <row r="271" spans="1:14" s="10" customFormat="1" ht="36" customHeight="1">
      <c r="A271" s="62">
        <f>A270+1</f>
        <v>248</v>
      </c>
      <c r="B271" s="62" t="s">
        <v>971</v>
      </c>
      <c r="C271" s="62" t="s">
        <v>964</v>
      </c>
      <c r="D271" s="62" t="s">
        <v>972</v>
      </c>
      <c r="E271" s="62" t="s">
        <v>973</v>
      </c>
      <c r="F271" s="62" t="s">
        <v>974</v>
      </c>
      <c r="G271" s="147" t="s">
        <v>43</v>
      </c>
      <c r="H271" s="148"/>
      <c r="I271" s="62">
        <v>7560</v>
      </c>
      <c r="J271" s="62">
        <v>3000</v>
      </c>
      <c r="K271" s="62">
        <v>2000</v>
      </c>
      <c r="L271" s="62">
        <v>1000</v>
      </c>
      <c r="M271" s="62"/>
      <c r="N271" s="62" t="s">
        <v>53</v>
      </c>
    </row>
    <row r="272" spans="1:14" s="10" customFormat="1" ht="45" customHeight="1">
      <c r="A272" s="62">
        <f t="shared" ref="A272:A278" si="12">A271+1</f>
        <v>249</v>
      </c>
      <c r="B272" s="62" t="s">
        <v>975</v>
      </c>
      <c r="C272" s="62" t="s">
        <v>976</v>
      </c>
      <c r="D272" s="62" t="s">
        <v>977</v>
      </c>
      <c r="E272" s="62" t="s">
        <v>978</v>
      </c>
      <c r="F272" s="62" t="s">
        <v>979</v>
      </c>
      <c r="G272" s="147" t="s">
        <v>43</v>
      </c>
      <c r="H272" s="148"/>
      <c r="I272" s="62">
        <v>60000</v>
      </c>
      <c r="J272" s="62">
        <v>15000</v>
      </c>
      <c r="K272" s="62">
        <v>10000</v>
      </c>
      <c r="L272" s="62">
        <v>5000</v>
      </c>
      <c r="M272" s="62"/>
      <c r="N272" s="62" t="s">
        <v>53</v>
      </c>
    </row>
    <row r="273" spans="1:14" s="10" customFormat="1" ht="36.950000000000003" customHeight="1">
      <c r="A273" s="62">
        <f t="shared" si="12"/>
        <v>250</v>
      </c>
      <c r="B273" s="62" t="s">
        <v>980</v>
      </c>
      <c r="C273" s="62" t="s">
        <v>981</v>
      </c>
      <c r="D273" s="62" t="s">
        <v>977</v>
      </c>
      <c r="E273" s="62" t="s">
        <v>969</v>
      </c>
      <c r="F273" s="62" t="s">
        <v>982</v>
      </c>
      <c r="G273" s="147" t="s">
        <v>43</v>
      </c>
      <c r="H273" s="148"/>
      <c r="I273" s="62">
        <v>6500</v>
      </c>
      <c r="J273" s="62">
        <v>800</v>
      </c>
      <c r="K273" s="62">
        <v>800</v>
      </c>
      <c r="L273" s="62"/>
      <c r="M273" s="62"/>
      <c r="N273" s="62" t="s">
        <v>53</v>
      </c>
    </row>
    <row r="274" spans="1:14" s="10" customFormat="1" ht="66" customHeight="1">
      <c r="A274" s="62">
        <f t="shared" si="12"/>
        <v>251</v>
      </c>
      <c r="B274" s="62" t="s">
        <v>983</v>
      </c>
      <c r="C274" s="62" t="s">
        <v>984</v>
      </c>
      <c r="D274" s="62" t="s">
        <v>965</v>
      </c>
      <c r="E274" s="62" t="s">
        <v>985</v>
      </c>
      <c r="F274" s="62" t="s">
        <v>986</v>
      </c>
      <c r="G274" s="146" t="s">
        <v>43</v>
      </c>
      <c r="H274" s="146"/>
      <c r="I274" s="62">
        <v>3498</v>
      </c>
      <c r="J274" s="62">
        <v>2925</v>
      </c>
      <c r="K274" s="62">
        <v>2925</v>
      </c>
      <c r="L274" s="62"/>
      <c r="M274" s="62"/>
      <c r="N274" s="62" t="s">
        <v>53</v>
      </c>
    </row>
    <row r="275" spans="1:14" s="10" customFormat="1" ht="35.1" customHeight="1">
      <c r="A275" s="62">
        <f t="shared" si="12"/>
        <v>252</v>
      </c>
      <c r="B275" s="62" t="s">
        <v>987</v>
      </c>
      <c r="C275" s="62" t="s">
        <v>964</v>
      </c>
      <c r="D275" s="62" t="s">
        <v>972</v>
      </c>
      <c r="E275" s="62" t="s">
        <v>988</v>
      </c>
      <c r="F275" s="62" t="s">
        <v>989</v>
      </c>
      <c r="G275" s="146" t="s">
        <v>43</v>
      </c>
      <c r="H275" s="146"/>
      <c r="I275" s="68">
        <v>3680</v>
      </c>
      <c r="J275" s="68">
        <v>3680</v>
      </c>
      <c r="K275" s="68">
        <v>1500</v>
      </c>
      <c r="L275" s="68">
        <v>2180</v>
      </c>
      <c r="M275" s="62"/>
      <c r="N275" s="62" t="s">
        <v>53</v>
      </c>
    </row>
    <row r="276" spans="1:14" s="10" customFormat="1" ht="36" customHeight="1">
      <c r="A276" s="62">
        <f t="shared" si="12"/>
        <v>253</v>
      </c>
      <c r="B276" s="62" t="s">
        <v>990</v>
      </c>
      <c r="C276" s="62" t="s">
        <v>981</v>
      </c>
      <c r="D276" s="62" t="s">
        <v>991</v>
      </c>
      <c r="E276" s="62" t="s">
        <v>992</v>
      </c>
      <c r="F276" s="62" t="s">
        <v>993</v>
      </c>
      <c r="G276" s="146" t="s">
        <v>43</v>
      </c>
      <c r="H276" s="146"/>
      <c r="I276" s="68">
        <v>1450</v>
      </c>
      <c r="J276" s="62">
        <v>800</v>
      </c>
      <c r="K276" s="62">
        <v>800</v>
      </c>
      <c r="L276" s="62"/>
      <c r="M276" s="62"/>
      <c r="N276" s="62" t="s">
        <v>53</v>
      </c>
    </row>
    <row r="277" spans="1:14" s="10" customFormat="1" ht="32.1" customHeight="1">
      <c r="A277" s="62">
        <f t="shared" si="12"/>
        <v>254</v>
      </c>
      <c r="B277" s="62" t="s">
        <v>994</v>
      </c>
      <c r="C277" s="62" t="s">
        <v>981</v>
      </c>
      <c r="D277" s="62" t="s">
        <v>991</v>
      </c>
      <c r="E277" s="62" t="s">
        <v>992</v>
      </c>
      <c r="F277" s="62" t="s">
        <v>995</v>
      </c>
      <c r="G277" s="146" t="s">
        <v>43</v>
      </c>
      <c r="H277" s="146"/>
      <c r="I277" s="68">
        <v>2850</v>
      </c>
      <c r="J277" s="62">
        <v>1200</v>
      </c>
      <c r="K277" s="62">
        <v>1200</v>
      </c>
      <c r="L277" s="62"/>
      <c r="M277" s="62"/>
      <c r="N277" s="62" t="s">
        <v>53</v>
      </c>
    </row>
    <row r="278" spans="1:14" s="10" customFormat="1" ht="33" customHeight="1">
      <c r="A278" s="62">
        <f t="shared" si="12"/>
        <v>255</v>
      </c>
      <c r="B278" s="62" t="s">
        <v>996</v>
      </c>
      <c r="C278" s="62" t="s">
        <v>981</v>
      </c>
      <c r="D278" s="62" t="s">
        <v>991</v>
      </c>
      <c r="E278" s="62" t="s">
        <v>997</v>
      </c>
      <c r="F278" s="62" t="s">
        <v>998</v>
      </c>
      <c r="G278" s="146" t="s">
        <v>43</v>
      </c>
      <c r="H278" s="146"/>
      <c r="I278" s="62">
        <v>2220</v>
      </c>
      <c r="J278" s="62">
        <v>1450</v>
      </c>
      <c r="K278" s="68">
        <v>1450</v>
      </c>
      <c r="L278" s="68"/>
      <c r="M278" s="62"/>
      <c r="N278" s="62" t="s">
        <v>53</v>
      </c>
    </row>
    <row r="279" spans="1:14" s="10" customFormat="1" ht="35.1" customHeight="1">
      <c r="A279" s="62">
        <f t="shared" ref="A279:A290" si="13">A278+1</f>
        <v>256</v>
      </c>
      <c r="B279" s="62" t="s">
        <v>999</v>
      </c>
      <c r="C279" s="62" t="s">
        <v>984</v>
      </c>
      <c r="D279" s="62" t="s">
        <v>965</v>
      </c>
      <c r="E279" s="62" t="s">
        <v>267</v>
      </c>
      <c r="F279" s="62" t="s">
        <v>1000</v>
      </c>
      <c r="G279" s="146" t="s">
        <v>43</v>
      </c>
      <c r="H279" s="146"/>
      <c r="I279" s="62">
        <v>15000</v>
      </c>
      <c r="J279" s="62">
        <v>10000</v>
      </c>
      <c r="K279" s="62">
        <v>3000</v>
      </c>
      <c r="L279" s="62">
        <v>3000</v>
      </c>
      <c r="M279" s="62">
        <v>4000</v>
      </c>
      <c r="N279" s="62" t="s">
        <v>53</v>
      </c>
    </row>
    <row r="280" spans="1:14" s="10" customFormat="1" ht="66.95" customHeight="1">
      <c r="A280" s="62">
        <f t="shared" si="13"/>
        <v>257</v>
      </c>
      <c r="B280" s="62" t="s">
        <v>1001</v>
      </c>
      <c r="C280" s="62" t="s">
        <v>984</v>
      </c>
      <c r="D280" s="62" t="s">
        <v>965</v>
      </c>
      <c r="E280" s="62" t="s">
        <v>1002</v>
      </c>
      <c r="F280" s="62" t="s">
        <v>1003</v>
      </c>
      <c r="G280" s="146" t="s">
        <v>75</v>
      </c>
      <c r="H280" s="146"/>
      <c r="I280" s="62">
        <v>25000</v>
      </c>
      <c r="J280" s="62">
        <v>23716</v>
      </c>
      <c r="K280" s="62">
        <v>8000</v>
      </c>
      <c r="L280" s="62">
        <v>15716</v>
      </c>
      <c r="M280" s="62"/>
      <c r="N280" s="62" t="s">
        <v>53</v>
      </c>
    </row>
    <row r="281" spans="1:14" s="10" customFormat="1" ht="78" customHeight="1">
      <c r="A281" s="62">
        <f t="shared" si="13"/>
        <v>258</v>
      </c>
      <c r="B281" s="62" t="s">
        <v>1004</v>
      </c>
      <c r="C281" s="62" t="s">
        <v>1005</v>
      </c>
      <c r="D281" s="62" t="s">
        <v>972</v>
      </c>
      <c r="E281" s="62" t="s">
        <v>1006</v>
      </c>
      <c r="F281" s="62" t="s">
        <v>1007</v>
      </c>
      <c r="G281" s="146" t="s">
        <v>75</v>
      </c>
      <c r="H281" s="146"/>
      <c r="I281" s="62">
        <v>166000</v>
      </c>
      <c r="J281" s="62">
        <v>64500</v>
      </c>
      <c r="K281" s="62">
        <v>40000</v>
      </c>
      <c r="L281" s="62">
        <v>24500</v>
      </c>
      <c r="M281" s="62"/>
      <c r="N281" s="62" t="s">
        <v>53</v>
      </c>
    </row>
    <row r="282" spans="1:14" s="10" customFormat="1" ht="54" customHeight="1">
      <c r="A282" s="62">
        <f t="shared" si="13"/>
        <v>259</v>
      </c>
      <c r="B282" s="62" t="s">
        <v>1008</v>
      </c>
      <c r="C282" s="62" t="s">
        <v>1009</v>
      </c>
      <c r="D282" s="62" t="s">
        <v>965</v>
      </c>
      <c r="E282" s="62" t="s">
        <v>1010</v>
      </c>
      <c r="F282" s="62" t="s">
        <v>1011</v>
      </c>
      <c r="G282" s="146" t="s">
        <v>75</v>
      </c>
      <c r="H282" s="146"/>
      <c r="I282" s="62">
        <v>175452</v>
      </c>
      <c r="J282" s="62">
        <v>146430</v>
      </c>
      <c r="K282" s="62">
        <v>21672</v>
      </c>
      <c r="L282" s="62">
        <v>50882</v>
      </c>
      <c r="M282" s="62">
        <v>73876</v>
      </c>
      <c r="N282" s="62" t="s">
        <v>53</v>
      </c>
    </row>
    <row r="283" spans="1:14" s="10" customFormat="1" ht="66" customHeight="1">
      <c r="A283" s="62">
        <f t="shared" si="13"/>
        <v>260</v>
      </c>
      <c r="B283" s="62" t="s">
        <v>1012</v>
      </c>
      <c r="C283" s="62" t="s">
        <v>1005</v>
      </c>
      <c r="D283" s="23" t="s">
        <v>1013</v>
      </c>
      <c r="E283" s="62" t="s">
        <v>988</v>
      </c>
      <c r="F283" s="23" t="s">
        <v>1014</v>
      </c>
      <c r="G283" s="146" t="s">
        <v>75</v>
      </c>
      <c r="H283" s="146"/>
      <c r="I283" s="68">
        <v>54000</v>
      </c>
      <c r="J283" s="68">
        <v>17200</v>
      </c>
      <c r="K283" s="68">
        <v>15000</v>
      </c>
      <c r="L283" s="68">
        <v>2200</v>
      </c>
      <c r="M283" s="68"/>
      <c r="N283" s="23" t="s">
        <v>53</v>
      </c>
    </row>
    <row r="284" spans="1:14" s="10" customFormat="1" ht="48.95" customHeight="1">
      <c r="A284" s="62">
        <f t="shared" si="13"/>
        <v>261</v>
      </c>
      <c r="B284" s="62" t="s">
        <v>1015</v>
      </c>
      <c r="C284" s="62" t="s">
        <v>976</v>
      </c>
      <c r="D284" s="23" t="s">
        <v>1013</v>
      </c>
      <c r="E284" s="62" t="s">
        <v>1016</v>
      </c>
      <c r="F284" s="23" t="s">
        <v>1017</v>
      </c>
      <c r="G284" s="146" t="s">
        <v>599</v>
      </c>
      <c r="H284" s="146"/>
      <c r="I284" s="68">
        <v>170000</v>
      </c>
      <c r="J284" s="68">
        <v>107331</v>
      </c>
      <c r="K284" s="68">
        <v>52000</v>
      </c>
      <c r="L284" s="68">
        <v>49831</v>
      </c>
      <c r="M284" s="68">
        <v>5500</v>
      </c>
      <c r="N284" s="23" t="s">
        <v>53</v>
      </c>
    </row>
    <row r="285" spans="1:14" s="10" customFormat="1" ht="54.95" customHeight="1">
      <c r="A285" s="62">
        <f t="shared" si="13"/>
        <v>262</v>
      </c>
      <c r="B285" s="62" t="s">
        <v>1018</v>
      </c>
      <c r="C285" s="62" t="s">
        <v>984</v>
      </c>
      <c r="D285" s="23" t="s">
        <v>965</v>
      </c>
      <c r="E285" s="62" t="s">
        <v>1019</v>
      </c>
      <c r="F285" s="23" t="s">
        <v>1020</v>
      </c>
      <c r="G285" s="146" t="s">
        <v>75</v>
      </c>
      <c r="H285" s="146"/>
      <c r="I285" s="62">
        <v>142000</v>
      </c>
      <c r="J285" s="68">
        <v>73000</v>
      </c>
      <c r="K285" s="68">
        <v>25000</v>
      </c>
      <c r="L285" s="68">
        <v>29000</v>
      </c>
      <c r="M285" s="68">
        <v>19000</v>
      </c>
      <c r="N285" s="62" t="s">
        <v>53</v>
      </c>
    </row>
    <row r="286" spans="1:14" s="10" customFormat="1" ht="47.1" customHeight="1">
      <c r="A286" s="62">
        <f t="shared" si="13"/>
        <v>263</v>
      </c>
      <c r="B286" s="62" t="s">
        <v>1021</v>
      </c>
      <c r="C286" s="62" t="s">
        <v>1005</v>
      </c>
      <c r="D286" s="23" t="s">
        <v>972</v>
      </c>
      <c r="E286" s="62" t="s">
        <v>1022</v>
      </c>
      <c r="F286" s="23" t="s">
        <v>1023</v>
      </c>
      <c r="G286" s="146" t="s">
        <v>75</v>
      </c>
      <c r="H286" s="146"/>
      <c r="I286" s="62">
        <v>80000</v>
      </c>
      <c r="J286" s="68">
        <v>44500</v>
      </c>
      <c r="K286" s="68">
        <v>15000</v>
      </c>
      <c r="L286" s="68">
        <v>24000</v>
      </c>
      <c r="M286" s="68">
        <v>5500</v>
      </c>
      <c r="N286" s="62" t="s">
        <v>53</v>
      </c>
    </row>
    <row r="287" spans="1:14" s="10" customFormat="1" ht="42.95" customHeight="1">
      <c r="A287" s="62">
        <f t="shared" si="13"/>
        <v>264</v>
      </c>
      <c r="B287" s="62" t="s">
        <v>1024</v>
      </c>
      <c r="C287" s="62" t="s">
        <v>1025</v>
      </c>
      <c r="D287" s="23" t="s">
        <v>965</v>
      </c>
      <c r="E287" s="62" t="s">
        <v>1026</v>
      </c>
      <c r="F287" s="23" t="s">
        <v>1027</v>
      </c>
      <c r="G287" s="146" t="s">
        <v>75</v>
      </c>
      <c r="H287" s="146"/>
      <c r="I287" s="62">
        <v>99338</v>
      </c>
      <c r="J287" s="68">
        <v>9276</v>
      </c>
      <c r="K287" s="68">
        <v>9100</v>
      </c>
      <c r="L287" s="68">
        <v>176</v>
      </c>
      <c r="M287" s="68"/>
      <c r="N287" s="62" t="s">
        <v>53</v>
      </c>
    </row>
    <row r="288" spans="1:14" s="10" customFormat="1" ht="57.95" customHeight="1">
      <c r="A288" s="62">
        <f t="shared" si="13"/>
        <v>265</v>
      </c>
      <c r="B288" s="62" t="s">
        <v>1028</v>
      </c>
      <c r="C288" s="62" t="s">
        <v>1029</v>
      </c>
      <c r="D288" s="23" t="s">
        <v>972</v>
      </c>
      <c r="E288" s="62" t="s">
        <v>1030</v>
      </c>
      <c r="F288" s="23" t="s">
        <v>1031</v>
      </c>
      <c r="G288" s="146" t="s">
        <v>75</v>
      </c>
      <c r="H288" s="146"/>
      <c r="I288" s="62">
        <v>22745</v>
      </c>
      <c r="J288" s="68">
        <v>20000</v>
      </c>
      <c r="K288" s="68">
        <v>6000</v>
      </c>
      <c r="L288" s="68">
        <v>7000</v>
      </c>
      <c r="M288" s="68">
        <v>7000</v>
      </c>
      <c r="N288" s="62" t="s">
        <v>53</v>
      </c>
    </row>
    <row r="289" spans="1:14" s="10" customFormat="1" ht="38.1" customHeight="1">
      <c r="A289" s="62">
        <f t="shared" si="13"/>
        <v>266</v>
      </c>
      <c r="B289" s="62" t="s">
        <v>1032</v>
      </c>
      <c r="C289" s="62" t="s">
        <v>984</v>
      </c>
      <c r="D289" s="23" t="s">
        <v>965</v>
      </c>
      <c r="E289" s="62" t="s">
        <v>1033</v>
      </c>
      <c r="F289" s="23" t="s">
        <v>1034</v>
      </c>
      <c r="G289" s="146" t="s">
        <v>75</v>
      </c>
      <c r="H289" s="146"/>
      <c r="I289" s="62">
        <v>139408</v>
      </c>
      <c r="J289" s="68">
        <v>90000</v>
      </c>
      <c r="K289" s="68">
        <v>20000</v>
      </c>
      <c r="L289" s="68">
        <v>40000</v>
      </c>
      <c r="M289" s="68">
        <v>30000</v>
      </c>
      <c r="N289" s="62" t="s">
        <v>53</v>
      </c>
    </row>
    <row r="290" spans="1:14" s="10" customFormat="1" ht="36" customHeight="1">
      <c r="A290" s="62">
        <f t="shared" si="13"/>
        <v>267</v>
      </c>
      <c r="B290" s="62" t="s">
        <v>1035</v>
      </c>
      <c r="C290" s="62" t="s">
        <v>984</v>
      </c>
      <c r="D290" s="23" t="s">
        <v>972</v>
      </c>
      <c r="E290" s="62" t="s">
        <v>1036</v>
      </c>
      <c r="F290" s="23" t="s">
        <v>1037</v>
      </c>
      <c r="G290" s="146" t="s">
        <v>75</v>
      </c>
      <c r="H290" s="146"/>
      <c r="I290" s="62">
        <v>399030</v>
      </c>
      <c r="J290" s="68">
        <v>125000</v>
      </c>
      <c r="K290" s="68">
        <v>50000</v>
      </c>
      <c r="L290" s="68">
        <v>40000</v>
      </c>
      <c r="M290" s="68">
        <v>35000</v>
      </c>
      <c r="N290" s="62" t="s">
        <v>53</v>
      </c>
    </row>
    <row r="291" spans="1:14" s="9" customFormat="1" ht="18.95" customHeight="1">
      <c r="A291" s="61" t="s">
        <v>214</v>
      </c>
      <c r="B291" s="61" t="s">
        <v>1038</v>
      </c>
      <c r="C291" s="61">
        <v>43</v>
      </c>
      <c r="D291" s="61"/>
      <c r="E291" s="61"/>
      <c r="F291" s="61"/>
      <c r="G291" s="145"/>
      <c r="H291" s="145"/>
      <c r="I291" s="61">
        <f>SUM(I292:I334)</f>
        <v>2149615.54</v>
      </c>
      <c r="J291" s="61">
        <f>SUM(J292:J334)</f>
        <v>881869</v>
      </c>
      <c r="K291" s="61">
        <f>SUM(K292:K334)</f>
        <v>223519</v>
      </c>
      <c r="L291" s="61">
        <f>SUM(L292:L334)</f>
        <v>516194</v>
      </c>
      <c r="M291" s="61">
        <f>SUM(M292:M334)</f>
        <v>142156</v>
      </c>
      <c r="N291" s="61"/>
    </row>
    <row r="292" spans="1:14" s="11" customFormat="1" ht="54.95" customHeight="1">
      <c r="A292" s="62">
        <f>A290+1</f>
        <v>268</v>
      </c>
      <c r="B292" s="62" t="s">
        <v>1039</v>
      </c>
      <c r="C292" s="62" t="s">
        <v>1040</v>
      </c>
      <c r="D292" s="62" t="s">
        <v>54</v>
      </c>
      <c r="E292" s="62" t="s">
        <v>933</v>
      </c>
      <c r="F292" s="62" t="s">
        <v>1041</v>
      </c>
      <c r="G292" s="146" t="s">
        <v>75</v>
      </c>
      <c r="H292" s="146"/>
      <c r="I292" s="62">
        <v>914300</v>
      </c>
      <c r="J292" s="62">
        <v>155000</v>
      </c>
      <c r="K292" s="62">
        <v>35000</v>
      </c>
      <c r="L292" s="62">
        <v>60000</v>
      </c>
      <c r="M292" s="62">
        <v>60000</v>
      </c>
      <c r="N292" s="62" t="s">
        <v>1042</v>
      </c>
    </row>
    <row r="293" spans="1:14" s="11" customFormat="1" ht="93" customHeight="1">
      <c r="A293" s="62">
        <f t="shared" ref="A293:A334" si="14">A292+1</f>
        <v>269</v>
      </c>
      <c r="B293" s="62" t="s">
        <v>1043</v>
      </c>
      <c r="C293" s="62" t="s">
        <v>1044</v>
      </c>
      <c r="D293" s="62" t="s">
        <v>54</v>
      </c>
      <c r="E293" s="62" t="s">
        <v>930</v>
      </c>
      <c r="F293" s="62" t="s">
        <v>1045</v>
      </c>
      <c r="G293" s="146" t="s">
        <v>75</v>
      </c>
      <c r="H293" s="146"/>
      <c r="I293" s="62">
        <v>97000</v>
      </c>
      <c r="J293" s="62">
        <v>83261</v>
      </c>
      <c r="K293" s="62">
        <v>42381</v>
      </c>
      <c r="L293" s="62">
        <v>40880</v>
      </c>
      <c r="M293" s="62"/>
      <c r="N293" s="62" t="s">
        <v>1042</v>
      </c>
    </row>
    <row r="294" spans="1:14" s="11" customFormat="1" ht="44.1" customHeight="1">
      <c r="A294" s="62">
        <f t="shared" si="14"/>
        <v>270</v>
      </c>
      <c r="B294" s="62" t="s">
        <v>1046</v>
      </c>
      <c r="C294" s="62" t="s">
        <v>1040</v>
      </c>
      <c r="D294" s="62" t="s">
        <v>54</v>
      </c>
      <c r="E294" s="62" t="s">
        <v>1047</v>
      </c>
      <c r="F294" s="62" t="s">
        <v>1048</v>
      </c>
      <c r="G294" s="146" t="s">
        <v>43</v>
      </c>
      <c r="H294" s="146"/>
      <c r="I294" s="62">
        <v>36696</v>
      </c>
      <c r="J294" s="62">
        <v>33094</v>
      </c>
      <c r="K294" s="62">
        <v>10000</v>
      </c>
      <c r="L294" s="62">
        <v>11547</v>
      </c>
      <c r="M294" s="62">
        <v>11547</v>
      </c>
      <c r="N294" s="62" t="s">
        <v>1042</v>
      </c>
    </row>
    <row r="295" spans="1:14" s="11" customFormat="1" ht="54" customHeight="1">
      <c r="A295" s="62">
        <f t="shared" si="14"/>
        <v>271</v>
      </c>
      <c r="B295" s="62" t="s">
        <v>1049</v>
      </c>
      <c r="C295" s="62" t="s">
        <v>1050</v>
      </c>
      <c r="D295" s="62" t="s">
        <v>54</v>
      </c>
      <c r="E295" s="62" t="s">
        <v>788</v>
      </c>
      <c r="F295" s="62" t="s">
        <v>1051</v>
      </c>
      <c r="G295" s="146" t="s">
        <v>75</v>
      </c>
      <c r="H295" s="146"/>
      <c r="I295" s="62">
        <v>80000</v>
      </c>
      <c r="J295" s="62">
        <v>48288</v>
      </c>
      <c r="K295" s="62">
        <v>48288</v>
      </c>
      <c r="L295" s="62"/>
      <c r="M295" s="62"/>
      <c r="N295" s="62" t="s">
        <v>1042</v>
      </c>
    </row>
    <row r="296" spans="1:14" s="11" customFormat="1" ht="69" customHeight="1">
      <c r="A296" s="62">
        <f t="shared" si="14"/>
        <v>272</v>
      </c>
      <c r="B296" s="62" t="s">
        <v>1052</v>
      </c>
      <c r="C296" s="62" t="s">
        <v>1053</v>
      </c>
      <c r="D296" s="62" t="s">
        <v>54</v>
      </c>
      <c r="E296" s="62" t="s">
        <v>788</v>
      </c>
      <c r="F296" s="62" t="s">
        <v>1054</v>
      </c>
      <c r="G296" s="146" t="s">
        <v>75</v>
      </c>
      <c r="H296" s="146"/>
      <c r="I296" s="62">
        <v>41694</v>
      </c>
      <c r="J296" s="62">
        <v>3800</v>
      </c>
      <c r="K296" s="62">
        <v>3800</v>
      </c>
      <c r="L296" s="62"/>
      <c r="M296" s="62"/>
      <c r="N296" s="62" t="s">
        <v>1042</v>
      </c>
    </row>
    <row r="297" spans="1:14" s="11" customFormat="1" ht="75.95" customHeight="1">
      <c r="A297" s="62">
        <f t="shared" si="14"/>
        <v>273</v>
      </c>
      <c r="B297" s="62" t="s">
        <v>1055</v>
      </c>
      <c r="C297" s="62" t="s">
        <v>1053</v>
      </c>
      <c r="D297" s="62" t="s">
        <v>54</v>
      </c>
      <c r="E297" s="62" t="s">
        <v>788</v>
      </c>
      <c r="F297" s="67" t="s">
        <v>1056</v>
      </c>
      <c r="G297" s="146" t="s">
        <v>75</v>
      </c>
      <c r="H297" s="146"/>
      <c r="I297" s="62">
        <v>38906</v>
      </c>
      <c r="J297" s="62">
        <v>4000</v>
      </c>
      <c r="K297" s="62">
        <v>4000</v>
      </c>
      <c r="L297" s="62"/>
      <c r="M297" s="62"/>
      <c r="N297" s="62" t="s">
        <v>1042</v>
      </c>
    </row>
    <row r="298" spans="1:14" s="11" customFormat="1" ht="39.950000000000003" customHeight="1">
      <c r="A298" s="62">
        <f t="shared" si="14"/>
        <v>274</v>
      </c>
      <c r="B298" s="62" t="s">
        <v>1057</v>
      </c>
      <c r="C298" s="62" t="s">
        <v>1040</v>
      </c>
      <c r="D298" s="62" t="s">
        <v>54</v>
      </c>
      <c r="E298" s="62" t="s">
        <v>1047</v>
      </c>
      <c r="F298" s="62" t="s">
        <v>1058</v>
      </c>
      <c r="G298" s="146" t="s">
        <v>43</v>
      </c>
      <c r="H298" s="146"/>
      <c r="I298" s="62">
        <v>84992</v>
      </c>
      <c r="J298" s="62">
        <v>25223</v>
      </c>
      <c r="K298" s="62">
        <v>5000</v>
      </c>
      <c r="L298" s="62">
        <v>20223</v>
      </c>
      <c r="M298" s="62"/>
      <c r="N298" s="62" t="s">
        <v>1042</v>
      </c>
    </row>
    <row r="299" spans="1:14" s="11" customFormat="1" ht="42" customHeight="1">
      <c r="A299" s="62">
        <f t="shared" si="14"/>
        <v>275</v>
      </c>
      <c r="B299" s="62" t="s">
        <v>1059</v>
      </c>
      <c r="C299" s="62" t="s">
        <v>1050</v>
      </c>
      <c r="D299" s="62" t="s">
        <v>54</v>
      </c>
      <c r="E299" s="62" t="s">
        <v>788</v>
      </c>
      <c r="F299" s="62" t="s">
        <v>1060</v>
      </c>
      <c r="G299" s="146" t="s">
        <v>43</v>
      </c>
      <c r="H299" s="146"/>
      <c r="I299" s="62">
        <v>60000</v>
      </c>
      <c r="J299" s="62">
        <v>15000</v>
      </c>
      <c r="K299" s="62">
        <v>15000</v>
      </c>
      <c r="L299" s="62"/>
      <c r="M299" s="62"/>
      <c r="N299" s="62" t="s">
        <v>1042</v>
      </c>
    </row>
    <row r="300" spans="1:14" s="11" customFormat="1" ht="44.1" customHeight="1">
      <c r="A300" s="62">
        <f t="shared" si="14"/>
        <v>276</v>
      </c>
      <c r="B300" s="62" t="s">
        <v>1061</v>
      </c>
      <c r="C300" s="62" t="s">
        <v>1040</v>
      </c>
      <c r="D300" s="62" t="s">
        <v>54</v>
      </c>
      <c r="E300" s="62" t="s">
        <v>1062</v>
      </c>
      <c r="F300" s="62" t="s">
        <v>1063</v>
      </c>
      <c r="G300" s="146" t="s">
        <v>43</v>
      </c>
      <c r="H300" s="146"/>
      <c r="I300" s="62">
        <v>10000</v>
      </c>
      <c r="J300" s="62">
        <v>1000</v>
      </c>
      <c r="K300" s="62">
        <v>1000</v>
      </c>
      <c r="L300" s="62"/>
      <c r="M300" s="62"/>
      <c r="N300" s="62" t="s">
        <v>1042</v>
      </c>
    </row>
    <row r="301" spans="1:14" s="11" customFormat="1" ht="45" customHeight="1">
      <c r="A301" s="62">
        <f t="shared" si="14"/>
        <v>277</v>
      </c>
      <c r="B301" s="62" t="s">
        <v>1064</v>
      </c>
      <c r="C301" s="62" t="s">
        <v>1065</v>
      </c>
      <c r="D301" s="62" t="s">
        <v>54</v>
      </c>
      <c r="E301" s="62" t="s">
        <v>1047</v>
      </c>
      <c r="F301" s="62" t="s">
        <v>1066</v>
      </c>
      <c r="G301" s="146" t="s">
        <v>43</v>
      </c>
      <c r="H301" s="146"/>
      <c r="I301" s="62">
        <v>36682</v>
      </c>
      <c r="J301" s="62">
        <v>28566</v>
      </c>
      <c r="K301" s="62">
        <v>3200</v>
      </c>
      <c r="L301" s="62">
        <v>25366</v>
      </c>
      <c r="M301" s="62"/>
      <c r="N301" s="62" t="s">
        <v>1042</v>
      </c>
    </row>
    <row r="302" spans="1:14" s="11" customFormat="1" ht="48.95" customHeight="1">
      <c r="A302" s="62">
        <f t="shared" si="14"/>
        <v>278</v>
      </c>
      <c r="B302" s="62" t="s">
        <v>1067</v>
      </c>
      <c r="C302" s="62" t="s">
        <v>1068</v>
      </c>
      <c r="D302" s="62" t="s">
        <v>54</v>
      </c>
      <c r="E302" s="62" t="s">
        <v>930</v>
      </c>
      <c r="F302" s="62" t="s">
        <v>1069</v>
      </c>
      <c r="G302" s="146" t="s">
        <v>75</v>
      </c>
      <c r="H302" s="146"/>
      <c r="I302" s="62">
        <v>32597</v>
      </c>
      <c r="J302" s="62">
        <v>24042</v>
      </c>
      <c r="K302" s="62">
        <v>6000</v>
      </c>
      <c r="L302" s="62">
        <v>18042</v>
      </c>
      <c r="M302" s="62"/>
      <c r="N302" s="62" t="s">
        <v>1042</v>
      </c>
    </row>
    <row r="303" spans="1:14" s="11" customFormat="1" ht="39.950000000000003" customHeight="1">
      <c r="A303" s="62">
        <f t="shared" si="14"/>
        <v>279</v>
      </c>
      <c r="B303" s="62" t="s">
        <v>1070</v>
      </c>
      <c r="C303" s="62" t="s">
        <v>1065</v>
      </c>
      <c r="D303" s="62" t="s">
        <v>54</v>
      </c>
      <c r="E303" s="62" t="s">
        <v>1047</v>
      </c>
      <c r="F303" s="62" t="s">
        <v>1071</v>
      </c>
      <c r="G303" s="146" t="s">
        <v>43</v>
      </c>
      <c r="H303" s="146"/>
      <c r="I303" s="62">
        <v>19918</v>
      </c>
      <c r="J303" s="62">
        <v>13962</v>
      </c>
      <c r="K303" s="62">
        <v>500</v>
      </c>
      <c r="L303" s="62">
        <v>13462</v>
      </c>
      <c r="M303" s="62"/>
      <c r="N303" s="62" t="s">
        <v>1042</v>
      </c>
    </row>
    <row r="304" spans="1:14" s="11" customFormat="1" ht="42" customHeight="1">
      <c r="A304" s="62">
        <f t="shared" si="14"/>
        <v>280</v>
      </c>
      <c r="B304" s="62" t="s">
        <v>1072</v>
      </c>
      <c r="C304" s="62" t="s">
        <v>1050</v>
      </c>
      <c r="D304" s="62" t="s">
        <v>54</v>
      </c>
      <c r="E304" s="62" t="s">
        <v>800</v>
      </c>
      <c r="F304" s="62" t="s">
        <v>1072</v>
      </c>
      <c r="G304" s="146" t="s">
        <v>43</v>
      </c>
      <c r="H304" s="146"/>
      <c r="I304" s="62">
        <v>32000</v>
      </c>
      <c r="J304" s="62">
        <v>27938</v>
      </c>
      <c r="K304" s="62">
        <v>5000</v>
      </c>
      <c r="L304" s="62">
        <v>22938</v>
      </c>
      <c r="M304" s="62"/>
      <c r="N304" s="62" t="s">
        <v>1042</v>
      </c>
    </row>
    <row r="305" spans="1:14" s="11" customFormat="1" ht="45" customHeight="1">
      <c r="A305" s="62">
        <f t="shared" si="14"/>
        <v>281</v>
      </c>
      <c r="B305" s="62" t="s">
        <v>1073</v>
      </c>
      <c r="C305" s="62" t="s">
        <v>1040</v>
      </c>
      <c r="D305" s="62" t="s">
        <v>54</v>
      </c>
      <c r="E305" s="62" t="s">
        <v>853</v>
      </c>
      <c r="F305" s="62" t="s">
        <v>1074</v>
      </c>
      <c r="G305" s="146" t="s">
        <v>43</v>
      </c>
      <c r="H305" s="146"/>
      <c r="I305" s="62">
        <v>9484</v>
      </c>
      <c r="J305" s="62">
        <v>9484</v>
      </c>
      <c r="K305" s="62">
        <v>3000</v>
      </c>
      <c r="L305" s="62">
        <v>6484</v>
      </c>
      <c r="M305" s="62"/>
      <c r="N305" s="62" t="s">
        <v>1042</v>
      </c>
    </row>
    <row r="306" spans="1:14" s="11" customFormat="1" ht="45" customHeight="1">
      <c r="A306" s="62">
        <f t="shared" si="14"/>
        <v>282</v>
      </c>
      <c r="B306" s="62" t="s">
        <v>1075</v>
      </c>
      <c r="C306" s="62" t="s">
        <v>1050</v>
      </c>
      <c r="D306" s="62" t="s">
        <v>54</v>
      </c>
      <c r="E306" s="62" t="s">
        <v>930</v>
      </c>
      <c r="F306" s="62" t="s">
        <v>1075</v>
      </c>
      <c r="G306" s="146" t="s">
        <v>43</v>
      </c>
      <c r="H306" s="146"/>
      <c r="I306" s="62">
        <v>55000</v>
      </c>
      <c r="J306" s="62">
        <v>39614</v>
      </c>
      <c r="K306" s="62">
        <v>4500</v>
      </c>
      <c r="L306" s="62">
        <v>35114</v>
      </c>
      <c r="M306" s="62"/>
      <c r="N306" s="62" t="s">
        <v>1042</v>
      </c>
    </row>
    <row r="307" spans="1:14" s="11" customFormat="1" ht="42">
      <c r="A307" s="62">
        <f t="shared" si="14"/>
        <v>283</v>
      </c>
      <c r="B307" s="62" t="s">
        <v>1076</v>
      </c>
      <c r="C307" s="62" t="s">
        <v>1065</v>
      </c>
      <c r="D307" s="62" t="s">
        <v>54</v>
      </c>
      <c r="E307" s="62" t="s">
        <v>1077</v>
      </c>
      <c r="F307" s="62" t="s">
        <v>1078</v>
      </c>
      <c r="G307" s="146" t="s">
        <v>43</v>
      </c>
      <c r="H307" s="146"/>
      <c r="I307" s="62">
        <v>77056</v>
      </c>
      <c r="J307" s="62">
        <v>33755</v>
      </c>
      <c r="K307" s="62">
        <v>4000</v>
      </c>
      <c r="L307" s="62">
        <v>29755</v>
      </c>
      <c r="M307" s="62"/>
      <c r="N307" s="62" t="s">
        <v>1042</v>
      </c>
    </row>
    <row r="308" spans="1:14" s="11" customFormat="1" ht="33" customHeight="1">
      <c r="A308" s="62">
        <f t="shared" si="14"/>
        <v>284</v>
      </c>
      <c r="B308" s="62" t="s">
        <v>1079</v>
      </c>
      <c r="C308" s="62" t="s">
        <v>1080</v>
      </c>
      <c r="D308" s="62" t="s">
        <v>54</v>
      </c>
      <c r="E308" s="62" t="s">
        <v>853</v>
      </c>
      <c r="F308" s="62" t="s">
        <v>1081</v>
      </c>
      <c r="G308" s="146" t="s">
        <v>43</v>
      </c>
      <c r="H308" s="146"/>
      <c r="I308" s="62">
        <v>9100</v>
      </c>
      <c r="J308" s="62">
        <v>9100</v>
      </c>
      <c r="K308" s="62">
        <v>1000</v>
      </c>
      <c r="L308" s="62">
        <v>8100</v>
      </c>
      <c r="M308" s="62"/>
      <c r="N308" s="62" t="s">
        <v>1042</v>
      </c>
    </row>
    <row r="309" spans="1:14" s="11" customFormat="1" ht="33" customHeight="1">
      <c r="A309" s="62">
        <f t="shared" si="14"/>
        <v>285</v>
      </c>
      <c r="B309" s="62" t="s">
        <v>1082</v>
      </c>
      <c r="C309" s="62" t="s">
        <v>1053</v>
      </c>
      <c r="D309" s="62" t="s">
        <v>54</v>
      </c>
      <c r="E309" s="62" t="s">
        <v>930</v>
      </c>
      <c r="F309" s="62" t="s">
        <v>1083</v>
      </c>
      <c r="G309" s="146" t="s">
        <v>75</v>
      </c>
      <c r="H309" s="146"/>
      <c r="I309" s="62">
        <v>35445</v>
      </c>
      <c r="J309" s="62">
        <v>17622</v>
      </c>
      <c r="K309" s="62">
        <v>1000</v>
      </c>
      <c r="L309" s="62">
        <v>16622</v>
      </c>
      <c r="M309" s="62"/>
      <c r="N309" s="62" t="s">
        <v>1042</v>
      </c>
    </row>
    <row r="310" spans="1:14" s="11" customFormat="1" ht="48" customHeight="1">
      <c r="A310" s="62">
        <f t="shared" si="14"/>
        <v>286</v>
      </c>
      <c r="B310" s="62" t="s">
        <v>1084</v>
      </c>
      <c r="C310" s="62" t="s">
        <v>1040</v>
      </c>
      <c r="D310" s="62" t="s">
        <v>54</v>
      </c>
      <c r="E310" s="62" t="s">
        <v>853</v>
      </c>
      <c r="F310" s="62" t="s">
        <v>1085</v>
      </c>
      <c r="G310" s="146" t="s">
        <v>43</v>
      </c>
      <c r="H310" s="146"/>
      <c r="I310" s="62">
        <v>18500</v>
      </c>
      <c r="J310" s="62">
        <v>18500</v>
      </c>
      <c r="K310" s="62">
        <v>4000</v>
      </c>
      <c r="L310" s="62">
        <v>14500</v>
      </c>
      <c r="M310" s="62"/>
      <c r="N310" s="62" t="s">
        <v>1042</v>
      </c>
    </row>
    <row r="311" spans="1:14" s="11" customFormat="1" ht="42.95" customHeight="1">
      <c r="A311" s="62">
        <f t="shared" si="14"/>
        <v>287</v>
      </c>
      <c r="B311" s="62" t="s">
        <v>1086</v>
      </c>
      <c r="C311" s="62" t="s">
        <v>1040</v>
      </c>
      <c r="D311" s="62" t="s">
        <v>54</v>
      </c>
      <c r="E311" s="62" t="s">
        <v>788</v>
      </c>
      <c r="F311" s="62" t="s">
        <v>1086</v>
      </c>
      <c r="G311" s="146" t="s">
        <v>43</v>
      </c>
      <c r="H311" s="146"/>
      <c r="I311" s="62">
        <v>12362</v>
      </c>
      <c r="J311" s="62">
        <v>3000</v>
      </c>
      <c r="K311" s="62">
        <v>3000</v>
      </c>
      <c r="L311" s="62"/>
      <c r="M311" s="62"/>
      <c r="N311" s="62" t="s">
        <v>1042</v>
      </c>
    </row>
    <row r="312" spans="1:14" s="11" customFormat="1" ht="45.95" customHeight="1">
      <c r="A312" s="62">
        <f t="shared" si="14"/>
        <v>288</v>
      </c>
      <c r="B312" s="62" t="s">
        <v>1087</v>
      </c>
      <c r="C312" s="62" t="s">
        <v>1088</v>
      </c>
      <c r="D312" s="62" t="s">
        <v>54</v>
      </c>
      <c r="E312" s="62" t="s">
        <v>1089</v>
      </c>
      <c r="F312" s="62" t="s">
        <v>1090</v>
      </c>
      <c r="G312" s="146" t="s">
        <v>43</v>
      </c>
      <c r="H312" s="146"/>
      <c r="I312" s="62">
        <v>56506</v>
      </c>
      <c r="J312" s="62">
        <v>15050</v>
      </c>
      <c r="K312" s="62">
        <v>1000</v>
      </c>
      <c r="L312" s="62">
        <v>14050</v>
      </c>
      <c r="M312" s="62"/>
      <c r="N312" s="62" t="s">
        <v>1042</v>
      </c>
    </row>
    <row r="313" spans="1:14" s="11" customFormat="1" ht="33" customHeight="1">
      <c r="A313" s="62">
        <f t="shared" si="14"/>
        <v>289</v>
      </c>
      <c r="B313" s="62" t="s">
        <v>1091</v>
      </c>
      <c r="C313" s="62" t="s">
        <v>1088</v>
      </c>
      <c r="D313" s="62" t="s">
        <v>54</v>
      </c>
      <c r="E313" s="62" t="s">
        <v>1047</v>
      </c>
      <c r="F313" s="62" t="s">
        <v>1092</v>
      </c>
      <c r="G313" s="146" t="s">
        <v>43</v>
      </c>
      <c r="H313" s="146"/>
      <c r="I313" s="62">
        <v>13000</v>
      </c>
      <c r="J313" s="62">
        <v>5350</v>
      </c>
      <c r="K313" s="62">
        <v>500</v>
      </c>
      <c r="L313" s="62">
        <v>4850</v>
      </c>
      <c r="M313" s="62"/>
      <c r="N313" s="62" t="s">
        <v>1042</v>
      </c>
    </row>
    <row r="314" spans="1:14" s="11" customFormat="1" ht="42" customHeight="1">
      <c r="A314" s="62">
        <f t="shared" si="14"/>
        <v>290</v>
      </c>
      <c r="B314" s="62" t="s">
        <v>1093</v>
      </c>
      <c r="C314" s="62" t="s">
        <v>1050</v>
      </c>
      <c r="D314" s="62" t="s">
        <v>54</v>
      </c>
      <c r="E314" s="62" t="s">
        <v>930</v>
      </c>
      <c r="F314" s="62" t="s">
        <v>1094</v>
      </c>
      <c r="G314" s="146" t="s">
        <v>43</v>
      </c>
      <c r="H314" s="146"/>
      <c r="I314" s="62">
        <v>7500</v>
      </c>
      <c r="J314" s="62">
        <v>3515</v>
      </c>
      <c r="K314" s="62">
        <v>1500</v>
      </c>
      <c r="L314" s="62">
        <v>2015</v>
      </c>
      <c r="M314" s="62"/>
      <c r="N314" s="62" t="s">
        <v>1042</v>
      </c>
    </row>
    <row r="315" spans="1:14" s="11" customFormat="1" ht="45.95" customHeight="1">
      <c r="A315" s="62">
        <f t="shared" si="14"/>
        <v>291</v>
      </c>
      <c r="B315" s="62" t="s">
        <v>1095</v>
      </c>
      <c r="C315" s="62" t="s">
        <v>1050</v>
      </c>
      <c r="D315" s="62" t="s">
        <v>54</v>
      </c>
      <c r="E315" s="62" t="s">
        <v>930</v>
      </c>
      <c r="F315" s="62" t="s">
        <v>1095</v>
      </c>
      <c r="G315" s="146" t="s">
        <v>43</v>
      </c>
      <c r="H315" s="146"/>
      <c r="I315" s="62">
        <v>7500</v>
      </c>
      <c r="J315" s="62">
        <v>4476</v>
      </c>
      <c r="K315" s="62">
        <v>1500</v>
      </c>
      <c r="L315" s="62">
        <v>2976</v>
      </c>
      <c r="M315" s="62"/>
      <c r="N315" s="62" t="s">
        <v>1042</v>
      </c>
    </row>
    <row r="316" spans="1:14" s="11" customFormat="1" ht="36.950000000000003" customHeight="1">
      <c r="A316" s="62">
        <f t="shared" si="14"/>
        <v>292</v>
      </c>
      <c r="B316" s="62" t="s">
        <v>1096</v>
      </c>
      <c r="C316" s="62" t="s">
        <v>1068</v>
      </c>
      <c r="D316" s="62" t="s">
        <v>54</v>
      </c>
      <c r="E316" s="62" t="s">
        <v>1089</v>
      </c>
      <c r="F316" s="62" t="s">
        <v>1097</v>
      </c>
      <c r="G316" s="146" t="s">
        <v>43</v>
      </c>
      <c r="H316" s="146"/>
      <c r="I316" s="62">
        <v>17000</v>
      </c>
      <c r="J316" s="62">
        <v>6889</v>
      </c>
      <c r="K316" s="62">
        <v>1500</v>
      </c>
      <c r="L316" s="62">
        <v>5389</v>
      </c>
      <c r="M316" s="62"/>
      <c r="N316" s="62" t="s">
        <v>1042</v>
      </c>
    </row>
    <row r="317" spans="1:14" s="11" customFormat="1" ht="42" customHeight="1">
      <c r="A317" s="62">
        <f t="shared" si="14"/>
        <v>293</v>
      </c>
      <c r="B317" s="62" t="s">
        <v>1098</v>
      </c>
      <c r="C317" s="62" t="s">
        <v>1050</v>
      </c>
      <c r="D317" s="62" t="s">
        <v>54</v>
      </c>
      <c r="E317" s="62" t="s">
        <v>1099</v>
      </c>
      <c r="F317" s="62" t="s">
        <v>1098</v>
      </c>
      <c r="G317" s="146" t="s">
        <v>43</v>
      </c>
      <c r="H317" s="146"/>
      <c r="I317" s="62">
        <v>7500</v>
      </c>
      <c r="J317" s="62">
        <v>5274</v>
      </c>
      <c r="K317" s="62">
        <v>1500</v>
      </c>
      <c r="L317" s="62">
        <v>3774</v>
      </c>
      <c r="M317" s="62"/>
      <c r="N317" s="62" t="s">
        <v>1042</v>
      </c>
    </row>
    <row r="318" spans="1:14" s="11" customFormat="1" ht="33" customHeight="1">
      <c r="A318" s="62">
        <f t="shared" si="14"/>
        <v>294</v>
      </c>
      <c r="B318" s="62" t="s">
        <v>1100</v>
      </c>
      <c r="C318" s="62" t="s">
        <v>1101</v>
      </c>
      <c r="D318" s="62" t="s">
        <v>54</v>
      </c>
      <c r="E318" s="62" t="s">
        <v>906</v>
      </c>
      <c r="F318" s="62" t="s">
        <v>1102</v>
      </c>
      <c r="G318" s="146" t="s">
        <v>43</v>
      </c>
      <c r="H318" s="146"/>
      <c r="I318" s="62">
        <v>4900</v>
      </c>
      <c r="J318" s="62">
        <v>4900</v>
      </c>
      <c r="K318" s="62">
        <v>1000</v>
      </c>
      <c r="L318" s="62">
        <v>1950</v>
      </c>
      <c r="M318" s="62">
        <v>1950</v>
      </c>
      <c r="N318" s="62" t="s">
        <v>1042</v>
      </c>
    </row>
    <row r="319" spans="1:14" s="11" customFormat="1" ht="36" customHeight="1">
      <c r="A319" s="62">
        <f t="shared" si="14"/>
        <v>295</v>
      </c>
      <c r="B319" s="62" t="s">
        <v>1103</v>
      </c>
      <c r="C319" s="62" t="s">
        <v>1080</v>
      </c>
      <c r="D319" s="62" t="s">
        <v>54</v>
      </c>
      <c r="E319" s="62" t="s">
        <v>1104</v>
      </c>
      <c r="F319" s="62" t="s">
        <v>1105</v>
      </c>
      <c r="G319" s="146" t="s">
        <v>43</v>
      </c>
      <c r="H319" s="146"/>
      <c r="I319" s="62">
        <v>53000</v>
      </c>
      <c r="J319" s="62">
        <v>3000</v>
      </c>
      <c r="K319" s="62">
        <v>500</v>
      </c>
      <c r="L319" s="62">
        <v>2500</v>
      </c>
      <c r="M319" s="62"/>
      <c r="N319" s="62" t="s">
        <v>1042</v>
      </c>
    </row>
    <row r="320" spans="1:14" s="11" customFormat="1" ht="35.1" customHeight="1">
      <c r="A320" s="62">
        <f t="shared" si="14"/>
        <v>296</v>
      </c>
      <c r="B320" s="62" t="s">
        <v>1106</v>
      </c>
      <c r="C320" s="62" t="s">
        <v>1101</v>
      </c>
      <c r="D320" s="62" t="s">
        <v>54</v>
      </c>
      <c r="E320" s="62" t="s">
        <v>930</v>
      </c>
      <c r="F320" s="62" t="s">
        <v>1107</v>
      </c>
      <c r="G320" s="146" t="s">
        <v>43</v>
      </c>
      <c r="H320" s="146"/>
      <c r="I320" s="62">
        <v>8999</v>
      </c>
      <c r="J320" s="62">
        <v>8099</v>
      </c>
      <c r="K320" s="62">
        <v>500</v>
      </c>
      <c r="L320" s="62">
        <v>7599</v>
      </c>
      <c r="M320" s="62"/>
      <c r="N320" s="62" t="s">
        <v>1042</v>
      </c>
    </row>
    <row r="321" spans="1:14" s="11" customFormat="1" ht="36.950000000000003" customHeight="1">
      <c r="A321" s="62">
        <f t="shared" si="14"/>
        <v>297</v>
      </c>
      <c r="B321" s="62" t="s">
        <v>1108</v>
      </c>
      <c r="C321" s="62" t="s">
        <v>1068</v>
      </c>
      <c r="D321" s="62" t="s">
        <v>54</v>
      </c>
      <c r="E321" s="62" t="s">
        <v>930</v>
      </c>
      <c r="F321" s="62" t="s">
        <v>1109</v>
      </c>
      <c r="G321" s="146" t="s">
        <v>43</v>
      </c>
      <c r="H321" s="146"/>
      <c r="I321" s="62">
        <v>5956</v>
      </c>
      <c r="J321" s="62">
        <v>2556</v>
      </c>
      <c r="K321" s="62">
        <v>500</v>
      </c>
      <c r="L321" s="62">
        <v>2056</v>
      </c>
      <c r="M321" s="62"/>
      <c r="N321" s="62" t="s">
        <v>1042</v>
      </c>
    </row>
    <row r="322" spans="1:14" s="11" customFormat="1" ht="42.95" customHeight="1">
      <c r="A322" s="62">
        <f t="shared" si="14"/>
        <v>298</v>
      </c>
      <c r="B322" s="62" t="s">
        <v>1110</v>
      </c>
      <c r="C322" s="62" t="s">
        <v>1050</v>
      </c>
      <c r="D322" s="62" t="s">
        <v>54</v>
      </c>
      <c r="E322" s="62" t="s">
        <v>853</v>
      </c>
      <c r="F322" s="62" t="s">
        <v>1110</v>
      </c>
      <c r="G322" s="146" t="s">
        <v>43</v>
      </c>
      <c r="H322" s="146"/>
      <c r="I322" s="62">
        <v>40000</v>
      </c>
      <c r="J322" s="62">
        <v>40000</v>
      </c>
      <c r="K322" s="62">
        <v>500</v>
      </c>
      <c r="L322" s="62">
        <v>39500</v>
      </c>
      <c r="M322" s="62"/>
      <c r="N322" s="62" t="s">
        <v>1042</v>
      </c>
    </row>
    <row r="323" spans="1:14" s="11" customFormat="1" ht="35.1" customHeight="1">
      <c r="A323" s="62">
        <f t="shared" si="14"/>
        <v>299</v>
      </c>
      <c r="B323" s="62" t="s">
        <v>1111</v>
      </c>
      <c r="C323" s="62" t="s">
        <v>1088</v>
      </c>
      <c r="D323" s="62" t="s">
        <v>54</v>
      </c>
      <c r="E323" s="62" t="s">
        <v>906</v>
      </c>
      <c r="F323" s="62" t="s">
        <v>1112</v>
      </c>
      <c r="G323" s="146" t="s">
        <v>43</v>
      </c>
      <c r="H323" s="146"/>
      <c r="I323" s="62">
        <v>11730</v>
      </c>
      <c r="J323" s="62">
        <v>11730</v>
      </c>
      <c r="K323" s="62">
        <v>2500</v>
      </c>
      <c r="L323" s="62">
        <v>4615</v>
      </c>
      <c r="M323" s="62">
        <v>4615</v>
      </c>
      <c r="N323" s="62" t="s">
        <v>1042</v>
      </c>
    </row>
    <row r="324" spans="1:14" s="11" customFormat="1" ht="30.95" customHeight="1">
      <c r="A324" s="62">
        <f t="shared" si="14"/>
        <v>300</v>
      </c>
      <c r="B324" s="62" t="s">
        <v>1113</v>
      </c>
      <c r="C324" s="62" t="s">
        <v>1088</v>
      </c>
      <c r="D324" s="62" t="s">
        <v>54</v>
      </c>
      <c r="E324" s="62" t="s">
        <v>906</v>
      </c>
      <c r="F324" s="62" t="s">
        <v>1114</v>
      </c>
      <c r="G324" s="146" t="s">
        <v>43</v>
      </c>
      <c r="H324" s="146"/>
      <c r="I324" s="62">
        <v>22020</v>
      </c>
      <c r="J324" s="62">
        <v>22020</v>
      </c>
      <c r="K324" s="62">
        <v>4500</v>
      </c>
      <c r="L324" s="62">
        <v>8760</v>
      </c>
      <c r="M324" s="62">
        <v>8760</v>
      </c>
      <c r="N324" s="62" t="s">
        <v>1042</v>
      </c>
    </row>
    <row r="325" spans="1:14" s="11" customFormat="1" ht="30.95" customHeight="1">
      <c r="A325" s="62">
        <f t="shared" si="14"/>
        <v>301</v>
      </c>
      <c r="B325" s="62" t="s">
        <v>1115</v>
      </c>
      <c r="C325" s="62" t="s">
        <v>1088</v>
      </c>
      <c r="D325" s="62" t="s">
        <v>54</v>
      </c>
      <c r="E325" s="62" t="s">
        <v>906</v>
      </c>
      <c r="F325" s="62" t="s">
        <v>1115</v>
      </c>
      <c r="G325" s="146" t="s">
        <v>43</v>
      </c>
      <c r="H325" s="146"/>
      <c r="I325" s="62">
        <v>55000</v>
      </c>
      <c r="J325" s="62">
        <v>55000</v>
      </c>
      <c r="K325" s="62">
        <v>1400</v>
      </c>
      <c r="L325" s="62">
        <v>26800</v>
      </c>
      <c r="M325" s="62">
        <v>26800</v>
      </c>
      <c r="N325" s="62" t="s">
        <v>1042</v>
      </c>
    </row>
    <row r="326" spans="1:14" s="11" customFormat="1" ht="36" customHeight="1">
      <c r="A326" s="62">
        <f t="shared" si="14"/>
        <v>302</v>
      </c>
      <c r="B326" s="62" t="s">
        <v>1116</v>
      </c>
      <c r="C326" s="62" t="s">
        <v>1068</v>
      </c>
      <c r="D326" s="62" t="s">
        <v>54</v>
      </c>
      <c r="E326" s="62" t="s">
        <v>930</v>
      </c>
      <c r="F326" s="62" t="s">
        <v>1117</v>
      </c>
      <c r="G326" s="146" t="s">
        <v>43</v>
      </c>
      <c r="H326" s="146"/>
      <c r="I326" s="62">
        <v>3300</v>
      </c>
      <c r="J326" s="62">
        <v>2667</v>
      </c>
      <c r="K326" s="62">
        <v>1500</v>
      </c>
      <c r="L326" s="62">
        <v>1167</v>
      </c>
      <c r="M326" s="62"/>
      <c r="N326" s="62" t="s">
        <v>1042</v>
      </c>
    </row>
    <row r="327" spans="1:14" s="11" customFormat="1" ht="62.1" customHeight="1">
      <c r="A327" s="62">
        <f t="shared" si="14"/>
        <v>303</v>
      </c>
      <c r="B327" s="62" t="s">
        <v>1118</v>
      </c>
      <c r="C327" s="62" t="s">
        <v>1101</v>
      </c>
      <c r="D327" s="62" t="s">
        <v>54</v>
      </c>
      <c r="E327" s="62" t="s">
        <v>1099</v>
      </c>
      <c r="F327" s="62" t="s">
        <v>1119</v>
      </c>
      <c r="G327" s="146" t="s">
        <v>43</v>
      </c>
      <c r="H327" s="146"/>
      <c r="I327" s="62">
        <v>9981.5400000000009</v>
      </c>
      <c r="J327" s="62">
        <v>3323</v>
      </c>
      <c r="K327" s="62">
        <v>300</v>
      </c>
      <c r="L327" s="62">
        <v>3023</v>
      </c>
      <c r="M327" s="62"/>
      <c r="N327" s="62" t="s">
        <v>1042</v>
      </c>
    </row>
    <row r="328" spans="1:14" s="11" customFormat="1" ht="35.1" customHeight="1">
      <c r="A328" s="62">
        <f t="shared" si="14"/>
        <v>304</v>
      </c>
      <c r="B328" s="62" t="s">
        <v>1120</v>
      </c>
      <c r="C328" s="62" t="s">
        <v>1101</v>
      </c>
      <c r="D328" s="62" t="s">
        <v>54</v>
      </c>
      <c r="E328" s="62" t="s">
        <v>800</v>
      </c>
      <c r="F328" s="62" t="s">
        <v>1121</v>
      </c>
      <c r="G328" s="146" t="s">
        <v>43</v>
      </c>
      <c r="H328" s="146"/>
      <c r="I328" s="62">
        <v>8000</v>
      </c>
      <c r="J328" s="62">
        <v>7800</v>
      </c>
      <c r="K328" s="62">
        <v>1000</v>
      </c>
      <c r="L328" s="62">
        <v>6800</v>
      </c>
      <c r="M328" s="62"/>
      <c r="N328" s="62" t="s">
        <v>1042</v>
      </c>
    </row>
    <row r="329" spans="1:14" s="11" customFormat="1" ht="42.95" customHeight="1">
      <c r="A329" s="62">
        <f t="shared" si="14"/>
        <v>305</v>
      </c>
      <c r="B329" s="62" t="s">
        <v>1122</v>
      </c>
      <c r="C329" s="62" t="s">
        <v>1123</v>
      </c>
      <c r="D329" s="62" t="s">
        <v>54</v>
      </c>
      <c r="E329" s="62" t="s">
        <v>1047</v>
      </c>
      <c r="F329" s="62" t="s">
        <v>1124</v>
      </c>
      <c r="G329" s="146" t="s">
        <v>43</v>
      </c>
      <c r="H329" s="146"/>
      <c r="I329" s="62">
        <v>25322</v>
      </c>
      <c r="J329" s="62">
        <v>16455</v>
      </c>
      <c r="K329" s="62">
        <v>300</v>
      </c>
      <c r="L329" s="62">
        <v>16155</v>
      </c>
      <c r="M329" s="62"/>
      <c r="N329" s="62" t="s">
        <v>1042</v>
      </c>
    </row>
    <row r="330" spans="1:14" s="11" customFormat="1" ht="45" customHeight="1">
      <c r="A330" s="62">
        <f t="shared" si="14"/>
        <v>306</v>
      </c>
      <c r="B330" s="62" t="s">
        <v>1125</v>
      </c>
      <c r="C330" s="62" t="s">
        <v>1123</v>
      </c>
      <c r="D330" s="62" t="s">
        <v>54</v>
      </c>
      <c r="E330" s="62" t="s">
        <v>906</v>
      </c>
      <c r="F330" s="62" t="s">
        <v>1126</v>
      </c>
      <c r="G330" s="146" t="s">
        <v>43</v>
      </c>
      <c r="H330" s="146"/>
      <c r="I330" s="62">
        <v>29469</v>
      </c>
      <c r="J330" s="62">
        <v>29468</v>
      </c>
      <c r="K330" s="62">
        <v>1000</v>
      </c>
      <c r="L330" s="62">
        <v>14234</v>
      </c>
      <c r="M330" s="62">
        <v>14234</v>
      </c>
      <c r="N330" s="62" t="s">
        <v>1042</v>
      </c>
    </row>
    <row r="331" spans="1:14" s="11" customFormat="1" ht="48" customHeight="1">
      <c r="A331" s="62">
        <f t="shared" si="14"/>
        <v>307</v>
      </c>
      <c r="B331" s="62" t="s">
        <v>1127</v>
      </c>
      <c r="C331" s="62" t="s">
        <v>1053</v>
      </c>
      <c r="D331" s="62" t="s">
        <v>54</v>
      </c>
      <c r="E331" s="62" t="s">
        <v>1099</v>
      </c>
      <c r="F331" s="62" t="s">
        <v>1128</v>
      </c>
      <c r="G331" s="146" t="s">
        <v>43</v>
      </c>
      <c r="H331" s="146"/>
      <c r="I331" s="62">
        <v>3000</v>
      </c>
      <c r="J331" s="62">
        <v>2449</v>
      </c>
      <c r="K331" s="62">
        <v>50</v>
      </c>
      <c r="L331" s="62">
        <v>2399</v>
      </c>
      <c r="M331" s="62"/>
      <c r="N331" s="62" t="s">
        <v>1042</v>
      </c>
    </row>
    <row r="332" spans="1:14" s="11" customFormat="1" ht="42" customHeight="1">
      <c r="A332" s="62">
        <f t="shared" si="14"/>
        <v>308</v>
      </c>
      <c r="B332" s="62" t="s">
        <v>1129</v>
      </c>
      <c r="C332" s="62" t="s">
        <v>1050</v>
      </c>
      <c r="D332" s="62" t="s">
        <v>54</v>
      </c>
      <c r="E332" s="62" t="s">
        <v>853</v>
      </c>
      <c r="F332" s="62" t="s">
        <v>1130</v>
      </c>
      <c r="G332" s="146" t="s">
        <v>43</v>
      </c>
      <c r="H332" s="146"/>
      <c r="I332" s="62">
        <v>13000</v>
      </c>
      <c r="J332" s="62">
        <v>13000</v>
      </c>
      <c r="K332" s="62">
        <v>500</v>
      </c>
      <c r="L332" s="62">
        <v>6250</v>
      </c>
      <c r="M332" s="62">
        <v>6250</v>
      </c>
      <c r="N332" s="62" t="s">
        <v>1042</v>
      </c>
    </row>
    <row r="333" spans="1:14" s="11" customFormat="1" ht="50.1" customHeight="1">
      <c r="A333" s="62">
        <f t="shared" si="14"/>
        <v>309</v>
      </c>
      <c r="B333" s="62" t="s">
        <v>1131</v>
      </c>
      <c r="C333" s="62" t="s">
        <v>1123</v>
      </c>
      <c r="D333" s="62" t="s">
        <v>54</v>
      </c>
      <c r="E333" s="62" t="s">
        <v>1099</v>
      </c>
      <c r="F333" s="62" t="s">
        <v>1132</v>
      </c>
      <c r="G333" s="146" t="s">
        <v>43</v>
      </c>
      <c r="H333" s="146"/>
      <c r="I333" s="62">
        <v>13686</v>
      </c>
      <c r="J333" s="62">
        <v>8499</v>
      </c>
      <c r="K333" s="62">
        <v>200</v>
      </c>
      <c r="L333" s="62">
        <v>8299</v>
      </c>
      <c r="M333" s="62"/>
      <c r="N333" s="62" t="s">
        <v>1042</v>
      </c>
    </row>
    <row r="334" spans="1:14" s="11" customFormat="1" ht="36.950000000000003" customHeight="1">
      <c r="A334" s="62">
        <f t="shared" si="14"/>
        <v>310</v>
      </c>
      <c r="B334" s="62" t="s">
        <v>1133</v>
      </c>
      <c r="C334" s="62" t="s">
        <v>1088</v>
      </c>
      <c r="D334" s="62" t="s">
        <v>54</v>
      </c>
      <c r="E334" s="62" t="s">
        <v>1134</v>
      </c>
      <c r="F334" s="62" t="s">
        <v>1135</v>
      </c>
      <c r="G334" s="146" t="s">
        <v>43</v>
      </c>
      <c r="H334" s="146"/>
      <c r="I334" s="62">
        <v>31514</v>
      </c>
      <c r="J334" s="62">
        <v>16100</v>
      </c>
      <c r="K334" s="62">
        <v>100</v>
      </c>
      <c r="L334" s="62">
        <v>8000</v>
      </c>
      <c r="M334" s="62">
        <v>8000</v>
      </c>
      <c r="N334" s="62" t="s">
        <v>1042</v>
      </c>
    </row>
    <row r="335" spans="1:14" s="9" customFormat="1" ht="18" customHeight="1">
      <c r="A335" s="61" t="s">
        <v>236</v>
      </c>
      <c r="B335" s="61" t="s">
        <v>55</v>
      </c>
      <c r="C335" s="61">
        <v>18</v>
      </c>
      <c r="D335" s="61"/>
      <c r="E335" s="61"/>
      <c r="F335" s="61"/>
      <c r="G335" s="145"/>
      <c r="H335" s="145"/>
      <c r="I335" s="61">
        <f>SUM(I336:I353)</f>
        <v>381793.25339999999</v>
      </c>
      <c r="J335" s="61">
        <f>SUM(J336:J353)</f>
        <v>39984.139492000002</v>
      </c>
      <c r="K335" s="61">
        <f>SUM(K336:K353)</f>
        <v>22756</v>
      </c>
      <c r="L335" s="61">
        <f>SUM(L336:L353)</f>
        <v>12614</v>
      </c>
      <c r="M335" s="61">
        <f>SUM(M336:M353)</f>
        <v>4614</v>
      </c>
      <c r="N335" s="61"/>
    </row>
    <row r="336" spans="1:14" s="10" customFormat="1" ht="48.95" customHeight="1">
      <c r="A336" s="62">
        <f>A334+1</f>
        <v>311</v>
      </c>
      <c r="B336" s="62" t="s">
        <v>1136</v>
      </c>
      <c r="C336" s="62" t="s">
        <v>1137</v>
      </c>
      <c r="D336" s="62" t="s">
        <v>1138</v>
      </c>
      <c r="E336" s="62" t="s">
        <v>1139</v>
      </c>
      <c r="F336" s="62" t="s">
        <v>1140</v>
      </c>
      <c r="G336" s="146" t="s">
        <v>75</v>
      </c>
      <c r="H336" s="146"/>
      <c r="I336" s="62">
        <v>38000</v>
      </c>
      <c r="J336" s="62">
        <v>13851</v>
      </c>
      <c r="K336" s="62">
        <v>9619</v>
      </c>
      <c r="L336" s="62">
        <v>4232</v>
      </c>
      <c r="M336" s="62">
        <v>0</v>
      </c>
      <c r="N336" s="62" t="s">
        <v>1141</v>
      </c>
    </row>
    <row r="337" spans="1:14" s="10" customFormat="1" ht="47.1" customHeight="1">
      <c r="A337" s="62">
        <f t="shared" ref="A337:A353" si="15">A336+1</f>
        <v>312</v>
      </c>
      <c r="B337" s="62" t="s">
        <v>1142</v>
      </c>
      <c r="C337" s="62" t="s">
        <v>1143</v>
      </c>
      <c r="D337" s="62" t="s">
        <v>1144</v>
      </c>
      <c r="E337" s="62" t="s">
        <v>1145</v>
      </c>
      <c r="F337" s="62" t="s">
        <v>1146</v>
      </c>
      <c r="G337" s="146" t="s">
        <v>43</v>
      </c>
      <c r="H337" s="146"/>
      <c r="I337" s="62">
        <v>642</v>
      </c>
      <c r="J337" s="62">
        <v>28</v>
      </c>
      <c r="K337" s="62">
        <v>12</v>
      </c>
      <c r="L337" s="62">
        <v>7</v>
      </c>
      <c r="M337" s="66">
        <v>9</v>
      </c>
      <c r="N337" s="62" t="s">
        <v>1147</v>
      </c>
    </row>
    <row r="338" spans="1:14" s="10" customFormat="1" ht="42">
      <c r="A338" s="62">
        <f t="shared" si="15"/>
        <v>313</v>
      </c>
      <c r="B338" s="62" t="s">
        <v>1148</v>
      </c>
      <c r="C338" s="62" t="s">
        <v>1137</v>
      </c>
      <c r="D338" s="62" t="s">
        <v>1149</v>
      </c>
      <c r="E338" s="62" t="s">
        <v>1150</v>
      </c>
      <c r="F338" s="62" t="s">
        <v>1151</v>
      </c>
      <c r="G338" s="146" t="s">
        <v>75</v>
      </c>
      <c r="H338" s="146"/>
      <c r="I338" s="62">
        <v>5800</v>
      </c>
      <c r="J338" s="62">
        <v>180</v>
      </c>
      <c r="K338" s="62">
        <v>30</v>
      </c>
      <c r="L338" s="62">
        <v>150</v>
      </c>
      <c r="M338" s="66">
        <v>0</v>
      </c>
      <c r="N338" s="62" t="s">
        <v>1141</v>
      </c>
    </row>
    <row r="339" spans="1:14" s="10" customFormat="1" ht="51.95" customHeight="1">
      <c r="A339" s="62">
        <f t="shared" si="15"/>
        <v>314</v>
      </c>
      <c r="B339" s="62" t="s">
        <v>1152</v>
      </c>
      <c r="C339" s="62" t="s">
        <v>1153</v>
      </c>
      <c r="D339" s="62" t="s">
        <v>1154</v>
      </c>
      <c r="E339" s="62" t="s">
        <v>1155</v>
      </c>
      <c r="F339" s="62" t="s">
        <v>1156</v>
      </c>
      <c r="G339" s="146" t="s">
        <v>43</v>
      </c>
      <c r="H339" s="146"/>
      <c r="I339" s="62">
        <v>201.2534</v>
      </c>
      <c r="J339" s="62">
        <v>5.4394920000000004</v>
      </c>
      <c r="K339" s="62">
        <v>5</v>
      </c>
      <c r="L339" s="62">
        <v>0</v>
      </c>
      <c r="M339" s="66">
        <v>0</v>
      </c>
      <c r="N339" s="62" t="s">
        <v>1157</v>
      </c>
    </row>
    <row r="340" spans="1:14" s="10" customFormat="1" ht="45.95" customHeight="1">
      <c r="A340" s="62">
        <f t="shared" si="15"/>
        <v>315</v>
      </c>
      <c r="B340" s="62" t="s">
        <v>1158</v>
      </c>
      <c r="C340" s="62" t="s">
        <v>1143</v>
      </c>
      <c r="D340" s="62" t="s">
        <v>1154</v>
      </c>
      <c r="E340" s="62" t="s">
        <v>1159</v>
      </c>
      <c r="F340" s="62" t="s">
        <v>1160</v>
      </c>
      <c r="G340" s="146" t="s">
        <v>43</v>
      </c>
      <c r="H340" s="146"/>
      <c r="I340" s="66">
        <v>260</v>
      </c>
      <c r="J340" s="70">
        <v>159.69999999999999</v>
      </c>
      <c r="K340" s="70">
        <v>130</v>
      </c>
      <c r="L340" s="70">
        <v>25</v>
      </c>
      <c r="M340" s="70">
        <v>5</v>
      </c>
      <c r="N340" s="62" t="s">
        <v>1161</v>
      </c>
    </row>
    <row r="341" spans="1:14" s="10" customFormat="1" ht="87.95" customHeight="1">
      <c r="A341" s="62">
        <f t="shared" si="15"/>
        <v>316</v>
      </c>
      <c r="B341" s="62" t="s">
        <v>1162</v>
      </c>
      <c r="C341" s="62" t="s">
        <v>1143</v>
      </c>
      <c r="D341" s="62" t="s">
        <v>1154</v>
      </c>
      <c r="E341" s="62" t="s">
        <v>906</v>
      </c>
      <c r="F341" s="62" t="s">
        <v>1163</v>
      </c>
      <c r="G341" s="146" t="s">
        <v>43</v>
      </c>
      <c r="H341" s="146"/>
      <c r="I341" s="62">
        <v>13800</v>
      </c>
      <c r="J341" s="66">
        <v>13800</v>
      </c>
      <c r="K341" s="66">
        <v>6000</v>
      </c>
      <c r="L341" s="66">
        <v>5000</v>
      </c>
      <c r="M341" s="66">
        <v>2800</v>
      </c>
      <c r="N341" s="62" t="s">
        <v>1161</v>
      </c>
    </row>
    <row r="342" spans="1:14" s="10" customFormat="1" ht="45" customHeight="1">
      <c r="A342" s="62">
        <f t="shared" si="15"/>
        <v>317</v>
      </c>
      <c r="B342" s="62" t="s">
        <v>1164</v>
      </c>
      <c r="C342" s="62" t="s">
        <v>1165</v>
      </c>
      <c r="D342" s="62" t="s">
        <v>1154</v>
      </c>
      <c r="E342" s="62">
        <v>2022</v>
      </c>
      <c r="F342" s="62" t="s">
        <v>1166</v>
      </c>
      <c r="G342" s="146" t="s">
        <v>43</v>
      </c>
      <c r="H342" s="146"/>
      <c r="I342" s="62">
        <v>1500</v>
      </c>
      <c r="J342" s="62">
        <v>1500</v>
      </c>
      <c r="K342" s="62">
        <v>1500</v>
      </c>
      <c r="L342" s="62">
        <v>0</v>
      </c>
      <c r="M342" s="62">
        <v>0</v>
      </c>
      <c r="N342" s="62" t="s">
        <v>1141</v>
      </c>
    </row>
    <row r="343" spans="1:14" s="10" customFormat="1" ht="36.950000000000003" customHeight="1">
      <c r="A343" s="62">
        <f t="shared" si="15"/>
        <v>318</v>
      </c>
      <c r="B343" s="62" t="s">
        <v>1167</v>
      </c>
      <c r="C343" s="62" t="s">
        <v>1168</v>
      </c>
      <c r="D343" s="62" t="s">
        <v>1154</v>
      </c>
      <c r="E343" s="62" t="s">
        <v>906</v>
      </c>
      <c r="F343" s="62" t="s">
        <v>1169</v>
      </c>
      <c r="G343" s="146" t="s">
        <v>43</v>
      </c>
      <c r="H343" s="146"/>
      <c r="I343" s="62">
        <v>9800</v>
      </c>
      <c r="J343" s="62">
        <v>9800</v>
      </c>
      <c r="K343" s="62">
        <v>5000</v>
      </c>
      <c r="L343" s="62">
        <v>3000</v>
      </c>
      <c r="M343" s="62">
        <v>1800</v>
      </c>
      <c r="N343" s="62" t="s">
        <v>1168</v>
      </c>
    </row>
    <row r="344" spans="1:14" s="10" customFormat="1" ht="47.1" customHeight="1">
      <c r="A344" s="62">
        <f t="shared" si="15"/>
        <v>319</v>
      </c>
      <c r="B344" s="62" t="s">
        <v>1170</v>
      </c>
      <c r="C344" s="62" t="s">
        <v>1143</v>
      </c>
      <c r="D344" s="62" t="s">
        <v>1171</v>
      </c>
      <c r="E344" s="62">
        <v>2022</v>
      </c>
      <c r="F344" s="62" t="s">
        <v>1172</v>
      </c>
      <c r="G344" s="146" t="s">
        <v>43</v>
      </c>
      <c r="H344" s="146"/>
      <c r="I344" s="66">
        <v>660</v>
      </c>
      <c r="J344" s="66">
        <v>660</v>
      </c>
      <c r="K344" s="66">
        <v>460</v>
      </c>
      <c r="L344" s="66">
        <v>200</v>
      </c>
      <c r="M344" s="71">
        <v>0</v>
      </c>
      <c r="N344" s="62" t="s">
        <v>1161</v>
      </c>
    </row>
    <row r="345" spans="1:14" s="10" customFormat="1" ht="42">
      <c r="A345" s="62">
        <f t="shared" si="15"/>
        <v>320</v>
      </c>
      <c r="B345" s="62" t="s">
        <v>1173</v>
      </c>
      <c r="C345" s="62" t="s">
        <v>1174</v>
      </c>
      <c r="D345" s="62" t="s">
        <v>1154</v>
      </c>
      <c r="E345" s="62" t="s">
        <v>915</v>
      </c>
      <c r="F345" s="62" t="s">
        <v>1175</v>
      </c>
      <c r="G345" s="146" t="s">
        <v>1174</v>
      </c>
      <c r="H345" s="146"/>
      <c r="I345" s="62">
        <v>19000</v>
      </c>
      <c r="J345" s="62"/>
      <c r="K345" s="62"/>
      <c r="L345" s="62"/>
      <c r="M345" s="62"/>
      <c r="N345" s="62" t="s">
        <v>1141</v>
      </c>
    </row>
    <row r="346" spans="1:14" s="10" customFormat="1" ht="78.95" customHeight="1">
      <c r="A346" s="62">
        <f t="shared" si="15"/>
        <v>321</v>
      </c>
      <c r="B346" s="62" t="s">
        <v>1176</v>
      </c>
      <c r="C346" s="62" t="s">
        <v>1174</v>
      </c>
      <c r="D346" s="62" t="s">
        <v>1154</v>
      </c>
      <c r="E346" s="62" t="s">
        <v>1177</v>
      </c>
      <c r="F346" s="62" t="s">
        <v>1178</v>
      </c>
      <c r="G346" s="146" t="s">
        <v>1174</v>
      </c>
      <c r="H346" s="146"/>
      <c r="I346" s="62">
        <v>800</v>
      </c>
      <c r="J346" s="62"/>
      <c r="K346" s="62"/>
      <c r="L346" s="62"/>
      <c r="M346" s="62"/>
      <c r="N346" s="62" t="s">
        <v>1141</v>
      </c>
    </row>
    <row r="347" spans="1:14" s="10" customFormat="1" ht="42">
      <c r="A347" s="62">
        <f t="shared" si="15"/>
        <v>322</v>
      </c>
      <c r="B347" s="62" t="s">
        <v>1179</v>
      </c>
      <c r="C347" s="62" t="s">
        <v>1174</v>
      </c>
      <c r="D347" s="62" t="s">
        <v>1154</v>
      </c>
      <c r="E347" s="62" t="s">
        <v>1177</v>
      </c>
      <c r="F347" s="62" t="s">
        <v>1180</v>
      </c>
      <c r="G347" s="146" t="s">
        <v>1174</v>
      </c>
      <c r="H347" s="146"/>
      <c r="I347" s="62">
        <v>8000</v>
      </c>
      <c r="J347" s="62"/>
      <c r="K347" s="62"/>
      <c r="L347" s="62"/>
      <c r="M347" s="62"/>
      <c r="N347" s="62" t="s">
        <v>1141</v>
      </c>
    </row>
    <row r="348" spans="1:14" s="10" customFormat="1" ht="42">
      <c r="A348" s="62">
        <f t="shared" si="15"/>
        <v>323</v>
      </c>
      <c r="B348" s="62" t="s">
        <v>1181</v>
      </c>
      <c r="C348" s="62" t="s">
        <v>1174</v>
      </c>
      <c r="D348" s="62" t="s">
        <v>1154</v>
      </c>
      <c r="E348" s="62" t="s">
        <v>1177</v>
      </c>
      <c r="F348" s="62" t="s">
        <v>1182</v>
      </c>
      <c r="G348" s="146" t="s">
        <v>1174</v>
      </c>
      <c r="H348" s="146"/>
      <c r="I348" s="62">
        <v>2530</v>
      </c>
      <c r="J348" s="62"/>
      <c r="K348" s="62"/>
      <c r="L348" s="62"/>
      <c r="M348" s="62"/>
      <c r="N348" s="62" t="s">
        <v>1141</v>
      </c>
    </row>
    <row r="349" spans="1:14" s="10" customFormat="1" ht="36" customHeight="1">
      <c r="A349" s="62">
        <f t="shared" si="15"/>
        <v>324</v>
      </c>
      <c r="B349" s="62" t="s">
        <v>1183</v>
      </c>
      <c r="C349" s="62" t="s">
        <v>1174</v>
      </c>
      <c r="D349" s="62" t="s">
        <v>1154</v>
      </c>
      <c r="E349" s="62" t="s">
        <v>1184</v>
      </c>
      <c r="F349" s="62" t="s">
        <v>1185</v>
      </c>
      <c r="G349" s="146" t="s">
        <v>1174</v>
      </c>
      <c r="H349" s="146"/>
      <c r="I349" s="62">
        <v>42800</v>
      </c>
      <c r="J349" s="62"/>
      <c r="K349" s="62"/>
      <c r="L349" s="62"/>
      <c r="M349" s="62"/>
      <c r="N349" s="62" t="s">
        <v>1186</v>
      </c>
    </row>
    <row r="350" spans="1:14" s="10" customFormat="1" ht="81" customHeight="1">
      <c r="A350" s="62">
        <f t="shared" si="15"/>
        <v>325</v>
      </c>
      <c r="B350" s="62" t="s">
        <v>1187</v>
      </c>
      <c r="C350" s="62" t="s">
        <v>1174</v>
      </c>
      <c r="D350" s="62" t="s">
        <v>1154</v>
      </c>
      <c r="E350" s="62" t="s">
        <v>1184</v>
      </c>
      <c r="F350" s="62" t="s">
        <v>1188</v>
      </c>
      <c r="G350" s="146" t="s">
        <v>1174</v>
      </c>
      <c r="H350" s="146"/>
      <c r="I350" s="62">
        <v>30000</v>
      </c>
      <c r="J350" s="62"/>
      <c r="K350" s="62"/>
      <c r="L350" s="62"/>
      <c r="M350" s="62"/>
      <c r="N350" s="62" t="s">
        <v>1141</v>
      </c>
    </row>
    <row r="351" spans="1:14" s="10" customFormat="1" ht="57" customHeight="1">
      <c r="A351" s="62">
        <f t="shared" si="15"/>
        <v>326</v>
      </c>
      <c r="B351" s="62" t="s">
        <v>1189</v>
      </c>
      <c r="C351" s="62" t="s">
        <v>1174</v>
      </c>
      <c r="D351" s="62" t="s">
        <v>1154</v>
      </c>
      <c r="E351" s="62" t="s">
        <v>1184</v>
      </c>
      <c r="F351" s="62" t="s">
        <v>1190</v>
      </c>
      <c r="G351" s="147" t="s">
        <v>1174</v>
      </c>
      <c r="H351" s="148"/>
      <c r="I351" s="62">
        <v>2000</v>
      </c>
      <c r="J351" s="62"/>
      <c r="K351" s="62"/>
      <c r="L351" s="62"/>
      <c r="M351" s="62"/>
      <c r="N351" s="62" t="s">
        <v>1141</v>
      </c>
    </row>
    <row r="352" spans="1:14" s="10" customFormat="1" ht="45" customHeight="1">
      <c r="A352" s="62">
        <f t="shared" si="15"/>
        <v>327</v>
      </c>
      <c r="B352" s="62" t="s">
        <v>1191</v>
      </c>
      <c r="C352" s="62"/>
      <c r="D352" s="62"/>
      <c r="E352" s="62"/>
      <c r="F352" s="62" t="s">
        <v>1192</v>
      </c>
      <c r="G352" s="146" t="s">
        <v>1174</v>
      </c>
      <c r="H352" s="146"/>
      <c r="I352" s="62">
        <v>6000</v>
      </c>
      <c r="J352" s="62"/>
      <c r="K352" s="62"/>
      <c r="L352" s="62"/>
      <c r="M352" s="62"/>
      <c r="N352" s="62" t="s">
        <v>1141</v>
      </c>
    </row>
    <row r="353" spans="1:14" s="10" customFormat="1" ht="45" customHeight="1">
      <c r="A353" s="62">
        <f t="shared" si="15"/>
        <v>328</v>
      </c>
      <c r="B353" s="62" t="s">
        <v>1193</v>
      </c>
      <c r="C353" s="62" t="s">
        <v>1174</v>
      </c>
      <c r="D353" s="62" t="s">
        <v>1154</v>
      </c>
      <c r="E353" s="62" t="s">
        <v>1184</v>
      </c>
      <c r="F353" s="62" t="s">
        <v>1194</v>
      </c>
      <c r="G353" s="147" t="s">
        <v>1174</v>
      </c>
      <c r="H353" s="148"/>
      <c r="I353" s="62">
        <v>200000</v>
      </c>
      <c r="J353" s="62"/>
      <c r="K353" s="62"/>
      <c r="L353" s="62"/>
      <c r="M353" s="62"/>
      <c r="N353" s="62" t="s">
        <v>1157</v>
      </c>
    </row>
    <row r="354" spans="1:14" s="8" customFormat="1">
      <c r="C354" s="5"/>
      <c r="D354" s="37"/>
      <c r="F354" s="37"/>
      <c r="G354" s="69"/>
      <c r="H354" s="69"/>
      <c r="K354" s="37"/>
    </row>
    <row r="355" spans="1:14" s="8" customFormat="1">
      <c r="C355" s="5"/>
      <c r="D355" s="37"/>
      <c r="F355" s="37"/>
      <c r="G355" s="69"/>
      <c r="H355" s="69"/>
      <c r="K355" s="37"/>
    </row>
    <row r="356" spans="1:14" s="8" customFormat="1">
      <c r="C356" s="5"/>
      <c r="D356" s="37"/>
      <c r="F356" s="37"/>
      <c r="G356" s="69"/>
      <c r="H356" s="69"/>
      <c r="K356" s="37"/>
    </row>
    <row r="357" spans="1:14" s="8" customFormat="1">
      <c r="C357" s="5"/>
      <c r="D357" s="37"/>
      <c r="F357" s="37"/>
      <c r="G357" s="69"/>
      <c r="H357" s="69"/>
      <c r="K357" s="37"/>
    </row>
    <row r="358" spans="1:14" s="8" customFormat="1">
      <c r="C358" s="5"/>
      <c r="D358" s="37"/>
      <c r="F358" s="37"/>
      <c r="G358" s="69"/>
      <c r="H358" s="69"/>
      <c r="K358" s="37"/>
    </row>
    <row r="359" spans="1:14" s="8" customFormat="1">
      <c r="C359" s="5"/>
      <c r="D359" s="37"/>
      <c r="F359" s="37"/>
      <c r="G359" s="69"/>
      <c r="H359" s="69"/>
      <c r="K359" s="37"/>
    </row>
    <row r="360" spans="1:14" s="8" customFormat="1">
      <c r="C360" s="5"/>
      <c r="D360" s="37"/>
      <c r="F360" s="37"/>
      <c r="G360" s="69"/>
      <c r="H360" s="69"/>
      <c r="K360" s="37"/>
    </row>
    <row r="361" spans="1:14" s="8" customFormat="1">
      <c r="C361" s="5"/>
      <c r="D361" s="37"/>
      <c r="F361" s="37"/>
      <c r="G361" s="69"/>
      <c r="H361" s="69"/>
      <c r="K361" s="37"/>
    </row>
    <row r="362" spans="1:14" s="8" customFormat="1">
      <c r="C362" s="5"/>
      <c r="D362" s="37"/>
      <c r="F362" s="37"/>
      <c r="G362" s="69"/>
      <c r="H362" s="69"/>
      <c r="K362" s="37"/>
    </row>
    <row r="363" spans="1:14" s="8" customFormat="1">
      <c r="C363" s="5"/>
      <c r="D363" s="37"/>
      <c r="F363" s="37"/>
      <c r="G363" s="69"/>
      <c r="H363" s="69"/>
      <c r="K363" s="37"/>
    </row>
    <row r="364" spans="1:14" s="8" customFormat="1">
      <c r="C364" s="5"/>
      <c r="D364" s="37"/>
      <c r="F364" s="37"/>
      <c r="G364" s="69"/>
      <c r="H364" s="69"/>
      <c r="K364" s="37"/>
    </row>
    <row r="365" spans="1:14" s="8" customFormat="1">
      <c r="C365" s="5"/>
      <c r="D365" s="37"/>
      <c r="F365" s="37"/>
      <c r="G365" s="69"/>
      <c r="H365" s="69"/>
      <c r="K365" s="37"/>
    </row>
    <row r="366" spans="1:14" s="8" customFormat="1">
      <c r="C366" s="5"/>
      <c r="D366" s="37"/>
      <c r="F366" s="37"/>
      <c r="G366" s="69"/>
      <c r="H366" s="69"/>
      <c r="K366" s="37"/>
    </row>
    <row r="367" spans="1:14" s="8" customFormat="1">
      <c r="C367" s="5"/>
      <c r="D367" s="37"/>
      <c r="F367" s="37"/>
      <c r="G367" s="69"/>
      <c r="H367" s="69"/>
      <c r="K367" s="37"/>
    </row>
    <row r="368" spans="1:14" s="8" customFormat="1">
      <c r="C368" s="5"/>
      <c r="D368" s="37"/>
      <c r="F368" s="37"/>
      <c r="G368" s="69"/>
      <c r="H368" s="69"/>
      <c r="K368" s="37"/>
    </row>
    <row r="369" spans="3:11" s="8" customFormat="1">
      <c r="C369" s="5"/>
      <c r="D369" s="37"/>
      <c r="F369" s="37"/>
      <c r="G369" s="69"/>
      <c r="H369" s="69"/>
      <c r="K369" s="37"/>
    </row>
    <row r="370" spans="3:11" s="8" customFormat="1">
      <c r="C370" s="5"/>
      <c r="D370" s="37"/>
      <c r="F370" s="37"/>
      <c r="G370" s="69"/>
      <c r="H370" s="69"/>
      <c r="K370" s="37"/>
    </row>
    <row r="371" spans="3:11" s="8" customFormat="1">
      <c r="C371" s="5"/>
      <c r="D371" s="37"/>
      <c r="F371" s="37"/>
      <c r="G371" s="69"/>
      <c r="H371" s="69"/>
      <c r="K371" s="37"/>
    </row>
    <row r="372" spans="3:11" s="8" customFormat="1">
      <c r="C372" s="5"/>
      <c r="D372" s="37"/>
      <c r="F372" s="37"/>
      <c r="G372" s="69"/>
      <c r="H372" s="69"/>
      <c r="K372" s="37"/>
    </row>
    <row r="373" spans="3:11" s="8" customFormat="1">
      <c r="C373" s="5"/>
      <c r="D373" s="37"/>
      <c r="F373" s="37"/>
      <c r="G373" s="69"/>
      <c r="H373" s="69"/>
      <c r="K373" s="37"/>
    </row>
    <row r="374" spans="3:11" s="8" customFormat="1">
      <c r="C374" s="5"/>
      <c r="D374" s="37"/>
      <c r="F374" s="37"/>
      <c r="G374" s="69"/>
      <c r="H374" s="69"/>
      <c r="K374" s="37"/>
    </row>
    <row r="375" spans="3:11" s="8" customFormat="1">
      <c r="C375" s="5"/>
      <c r="D375" s="37"/>
      <c r="F375" s="37"/>
      <c r="G375" s="69"/>
      <c r="H375" s="69"/>
      <c r="K375" s="37"/>
    </row>
    <row r="376" spans="3:11" s="8" customFormat="1">
      <c r="C376" s="5"/>
      <c r="D376" s="37"/>
      <c r="F376" s="37"/>
      <c r="G376" s="69"/>
      <c r="H376" s="69"/>
      <c r="K376" s="37"/>
    </row>
    <row r="377" spans="3:11" s="8" customFormat="1">
      <c r="C377" s="5"/>
      <c r="D377" s="37"/>
      <c r="F377" s="37"/>
      <c r="G377" s="69"/>
      <c r="H377" s="69"/>
      <c r="K377" s="37"/>
    </row>
    <row r="378" spans="3:11" s="8" customFormat="1">
      <c r="C378" s="5"/>
      <c r="D378" s="37"/>
      <c r="F378" s="37"/>
      <c r="G378" s="69"/>
      <c r="H378" s="69"/>
      <c r="K378" s="37"/>
    </row>
    <row r="379" spans="3:11" s="8" customFormat="1">
      <c r="C379" s="5"/>
      <c r="D379" s="37"/>
      <c r="F379" s="37"/>
      <c r="G379" s="69"/>
      <c r="H379" s="69"/>
      <c r="K379" s="37"/>
    </row>
    <row r="380" spans="3:11" s="8" customFormat="1">
      <c r="C380" s="5"/>
      <c r="D380" s="37"/>
      <c r="F380" s="37"/>
      <c r="G380" s="69"/>
      <c r="H380" s="69"/>
      <c r="K380" s="37"/>
    </row>
    <row r="381" spans="3:11" s="8" customFormat="1">
      <c r="C381" s="5"/>
      <c r="D381" s="37"/>
      <c r="F381" s="37"/>
      <c r="G381" s="69"/>
      <c r="H381" s="69"/>
      <c r="K381" s="37"/>
    </row>
    <row r="382" spans="3:11" s="8" customFormat="1">
      <c r="C382" s="5"/>
      <c r="D382" s="37"/>
      <c r="F382" s="37"/>
      <c r="G382" s="69"/>
      <c r="H382" s="69"/>
      <c r="K382" s="37"/>
    </row>
    <row r="383" spans="3:11" s="8" customFormat="1">
      <c r="C383" s="5"/>
      <c r="D383" s="37"/>
      <c r="F383" s="37"/>
      <c r="G383" s="69"/>
      <c r="H383" s="69"/>
      <c r="K383" s="37"/>
    </row>
    <row r="384" spans="3:11" s="8" customFormat="1">
      <c r="C384" s="5"/>
      <c r="D384" s="37"/>
      <c r="F384" s="37"/>
      <c r="G384" s="69"/>
      <c r="H384" s="69"/>
      <c r="K384" s="37"/>
    </row>
    <row r="385" spans="3:11" s="8" customFormat="1">
      <c r="C385" s="5"/>
      <c r="D385" s="37"/>
      <c r="F385" s="37"/>
      <c r="G385" s="69"/>
      <c r="H385" s="69"/>
      <c r="K385" s="37"/>
    </row>
    <row r="386" spans="3:11" s="8" customFormat="1">
      <c r="C386" s="5"/>
      <c r="D386" s="37"/>
      <c r="F386" s="37"/>
      <c r="G386" s="69"/>
      <c r="H386" s="69"/>
      <c r="K386" s="37"/>
    </row>
    <row r="387" spans="3:11" s="8" customFormat="1">
      <c r="C387" s="5"/>
      <c r="D387" s="37"/>
      <c r="F387" s="37"/>
      <c r="G387" s="69"/>
      <c r="H387" s="69"/>
      <c r="K387" s="37"/>
    </row>
    <row r="388" spans="3:11" s="8" customFormat="1">
      <c r="C388" s="5"/>
      <c r="D388" s="37"/>
      <c r="F388" s="37"/>
      <c r="G388" s="69"/>
      <c r="H388" s="69"/>
      <c r="K388" s="37"/>
    </row>
    <row r="389" spans="3:11" s="8" customFormat="1">
      <c r="C389" s="5"/>
      <c r="D389" s="37"/>
      <c r="F389" s="37"/>
      <c r="G389" s="69"/>
      <c r="H389" s="69"/>
      <c r="K389" s="37"/>
    </row>
    <row r="390" spans="3:11" s="8" customFormat="1">
      <c r="C390" s="5"/>
      <c r="D390" s="37"/>
      <c r="F390" s="37"/>
      <c r="G390" s="69"/>
      <c r="H390" s="69"/>
      <c r="K390" s="37"/>
    </row>
    <row r="391" spans="3:11" s="8" customFormat="1">
      <c r="C391" s="5"/>
      <c r="D391" s="37"/>
      <c r="F391" s="37"/>
      <c r="G391" s="69"/>
      <c r="H391" s="69"/>
      <c r="K391" s="37"/>
    </row>
    <row r="392" spans="3:11" s="8" customFormat="1">
      <c r="C392" s="5"/>
      <c r="D392" s="37"/>
      <c r="F392" s="37"/>
      <c r="G392" s="69"/>
      <c r="H392" s="69"/>
      <c r="K392" s="37"/>
    </row>
    <row r="393" spans="3:11" s="8" customFormat="1">
      <c r="C393" s="5"/>
      <c r="D393" s="37"/>
      <c r="F393" s="37"/>
      <c r="G393" s="69"/>
      <c r="H393" s="69"/>
      <c r="K393" s="37"/>
    </row>
    <row r="394" spans="3:11" s="8" customFormat="1">
      <c r="C394" s="5"/>
      <c r="D394" s="37"/>
      <c r="F394" s="37"/>
      <c r="G394" s="69"/>
      <c r="H394" s="69"/>
      <c r="K394" s="37"/>
    </row>
    <row r="395" spans="3:11" s="8" customFormat="1">
      <c r="C395" s="5"/>
      <c r="D395" s="37"/>
      <c r="F395" s="37"/>
      <c r="G395" s="69"/>
      <c r="H395" s="69"/>
      <c r="K395" s="37"/>
    </row>
    <row r="396" spans="3:11" s="8" customFormat="1">
      <c r="C396" s="5"/>
      <c r="D396" s="37"/>
      <c r="F396" s="37"/>
      <c r="G396" s="69"/>
      <c r="H396" s="69"/>
      <c r="K396" s="37"/>
    </row>
    <row r="397" spans="3:11" s="8" customFormat="1">
      <c r="C397" s="5"/>
      <c r="D397" s="37"/>
      <c r="F397" s="37"/>
      <c r="G397" s="69"/>
      <c r="H397" s="69"/>
      <c r="K397" s="37"/>
    </row>
    <row r="398" spans="3:11" s="8" customFormat="1">
      <c r="C398" s="5"/>
      <c r="D398" s="37"/>
      <c r="F398" s="37"/>
      <c r="G398" s="69"/>
      <c r="H398" s="69"/>
      <c r="K398" s="37"/>
    </row>
    <row r="399" spans="3:11" s="8" customFormat="1">
      <c r="C399" s="5"/>
      <c r="D399" s="37"/>
      <c r="F399" s="37"/>
      <c r="G399" s="69"/>
      <c r="H399" s="69"/>
      <c r="K399" s="37"/>
    </row>
    <row r="400" spans="3:11" s="8" customFormat="1">
      <c r="C400" s="5"/>
      <c r="D400" s="37"/>
      <c r="F400" s="37"/>
      <c r="G400" s="69"/>
      <c r="H400" s="69"/>
      <c r="K400" s="37"/>
    </row>
    <row r="401" spans="3:11" s="8" customFormat="1">
      <c r="C401" s="5"/>
      <c r="D401" s="37"/>
      <c r="F401" s="37"/>
      <c r="G401" s="69"/>
      <c r="H401" s="69"/>
      <c r="K401" s="37"/>
    </row>
    <row r="402" spans="3:11" s="8" customFormat="1">
      <c r="C402" s="5"/>
      <c r="D402" s="37"/>
      <c r="F402" s="37"/>
      <c r="G402" s="69"/>
      <c r="H402" s="69"/>
      <c r="K402" s="37"/>
    </row>
    <row r="403" spans="3:11" s="8" customFormat="1">
      <c r="C403" s="5"/>
      <c r="D403" s="37"/>
      <c r="F403" s="37"/>
      <c r="G403" s="69"/>
      <c r="H403" s="69"/>
      <c r="K403" s="37"/>
    </row>
    <row r="404" spans="3:11" s="8" customFormat="1">
      <c r="C404" s="5"/>
      <c r="D404" s="37"/>
      <c r="F404" s="37"/>
      <c r="G404" s="69"/>
      <c r="H404" s="69"/>
      <c r="K404" s="37"/>
    </row>
    <row r="405" spans="3:11" s="8" customFormat="1">
      <c r="C405" s="5"/>
      <c r="D405" s="37"/>
      <c r="F405" s="37"/>
      <c r="G405" s="69"/>
      <c r="H405" s="69"/>
      <c r="K405" s="37"/>
    </row>
    <row r="406" spans="3:11" s="8" customFormat="1">
      <c r="C406" s="5"/>
      <c r="D406" s="37"/>
      <c r="F406" s="37"/>
      <c r="G406" s="69"/>
      <c r="H406" s="69"/>
      <c r="K406" s="37"/>
    </row>
    <row r="407" spans="3:11" s="8" customFormat="1">
      <c r="C407" s="5"/>
      <c r="D407" s="37"/>
      <c r="F407" s="37"/>
      <c r="G407" s="69"/>
      <c r="H407" s="69"/>
      <c r="K407" s="37"/>
    </row>
    <row r="408" spans="3:11" s="8" customFormat="1">
      <c r="C408" s="5"/>
      <c r="D408" s="37"/>
      <c r="F408" s="37"/>
      <c r="G408" s="69"/>
      <c r="H408" s="69"/>
      <c r="K408" s="37"/>
    </row>
    <row r="409" spans="3:11" s="8" customFormat="1">
      <c r="C409" s="5"/>
      <c r="D409" s="37"/>
      <c r="F409" s="37"/>
      <c r="G409" s="69"/>
      <c r="H409" s="69"/>
      <c r="K409" s="37"/>
    </row>
    <row r="410" spans="3:11" s="8" customFormat="1">
      <c r="C410" s="5"/>
      <c r="D410" s="37"/>
      <c r="F410" s="37"/>
      <c r="G410" s="69"/>
      <c r="H410" s="69"/>
      <c r="K410" s="37"/>
    </row>
    <row r="411" spans="3:11" s="8" customFormat="1">
      <c r="C411" s="5"/>
      <c r="D411" s="37"/>
      <c r="F411" s="37"/>
      <c r="G411" s="69"/>
      <c r="H411" s="69"/>
      <c r="K411" s="37"/>
    </row>
    <row r="412" spans="3:11" s="8" customFormat="1">
      <c r="C412" s="5"/>
      <c r="D412" s="37"/>
      <c r="F412" s="37"/>
      <c r="G412" s="69"/>
      <c r="H412" s="69"/>
      <c r="K412" s="37"/>
    </row>
    <row r="413" spans="3:11" s="8" customFormat="1">
      <c r="C413" s="5"/>
      <c r="D413" s="37"/>
      <c r="F413" s="37"/>
      <c r="G413" s="69"/>
      <c r="H413" s="69"/>
      <c r="K413" s="37"/>
    </row>
    <row r="414" spans="3:11" s="8" customFormat="1">
      <c r="C414" s="5"/>
      <c r="D414" s="37"/>
      <c r="F414" s="37"/>
      <c r="G414" s="69"/>
      <c r="H414" s="69"/>
      <c r="K414" s="37"/>
    </row>
    <row r="415" spans="3:11" s="8" customFormat="1">
      <c r="C415" s="5"/>
      <c r="D415" s="37"/>
      <c r="F415" s="37"/>
      <c r="G415" s="69"/>
      <c r="H415" s="69"/>
      <c r="K415" s="37"/>
    </row>
    <row r="416" spans="3:11" s="8" customFormat="1">
      <c r="C416" s="5"/>
      <c r="D416" s="37"/>
      <c r="F416" s="37"/>
      <c r="G416" s="69"/>
      <c r="H416" s="69"/>
      <c r="K416" s="37"/>
    </row>
    <row r="417" spans="3:11" s="8" customFormat="1">
      <c r="C417" s="5"/>
      <c r="D417" s="37"/>
      <c r="F417" s="37"/>
      <c r="G417" s="69"/>
      <c r="H417" s="69"/>
      <c r="K417" s="37"/>
    </row>
    <row r="418" spans="3:11" s="8" customFormat="1">
      <c r="C418" s="5"/>
      <c r="D418" s="37"/>
      <c r="F418" s="37"/>
      <c r="G418" s="69"/>
      <c r="H418" s="69"/>
      <c r="K418" s="37"/>
    </row>
    <row r="419" spans="3:11" s="8" customFormat="1">
      <c r="C419" s="5"/>
      <c r="D419" s="37"/>
      <c r="F419" s="37"/>
      <c r="G419" s="69"/>
      <c r="H419" s="69"/>
      <c r="K419" s="37"/>
    </row>
    <row r="420" spans="3:11" s="8" customFormat="1">
      <c r="C420" s="5"/>
      <c r="D420" s="37"/>
      <c r="F420" s="37"/>
      <c r="G420" s="69"/>
      <c r="H420" s="69"/>
      <c r="K420" s="37"/>
    </row>
    <row r="421" spans="3:11" s="8" customFormat="1">
      <c r="C421" s="5"/>
      <c r="D421" s="37"/>
      <c r="F421" s="37"/>
      <c r="G421" s="69"/>
      <c r="H421" s="69"/>
      <c r="K421" s="37"/>
    </row>
    <row r="422" spans="3:11" s="8" customFormat="1">
      <c r="C422" s="5"/>
      <c r="D422" s="37"/>
      <c r="F422" s="37"/>
      <c r="G422" s="69"/>
      <c r="H422" s="69"/>
      <c r="K422" s="37"/>
    </row>
    <row r="423" spans="3:11" s="8" customFormat="1">
      <c r="C423" s="5"/>
      <c r="D423" s="37"/>
      <c r="F423" s="37"/>
      <c r="G423" s="69"/>
      <c r="H423" s="69"/>
      <c r="K423" s="37"/>
    </row>
    <row r="424" spans="3:11" s="8" customFormat="1">
      <c r="C424" s="5"/>
      <c r="D424" s="37"/>
      <c r="F424" s="37"/>
      <c r="G424" s="69"/>
      <c r="H424" s="69"/>
      <c r="K424" s="37"/>
    </row>
    <row r="425" spans="3:11" s="8" customFormat="1">
      <c r="C425" s="5"/>
      <c r="D425" s="37"/>
      <c r="F425" s="37"/>
      <c r="G425" s="69"/>
      <c r="H425" s="69"/>
      <c r="K425" s="37"/>
    </row>
    <row r="426" spans="3:11" s="8" customFormat="1">
      <c r="C426" s="5"/>
      <c r="D426" s="37"/>
      <c r="F426" s="37"/>
      <c r="G426" s="69"/>
      <c r="H426" s="69"/>
      <c r="K426" s="37"/>
    </row>
    <row r="427" spans="3:11" s="8" customFormat="1">
      <c r="C427" s="5"/>
      <c r="D427" s="37"/>
      <c r="F427" s="37"/>
      <c r="G427" s="69"/>
      <c r="H427" s="69"/>
      <c r="K427" s="37"/>
    </row>
    <row r="428" spans="3:11" s="8" customFormat="1">
      <c r="C428" s="5"/>
      <c r="D428" s="37"/>
      <c r="F428" s="37"/>
      <c r="G428" s="69"/>
      <c r="H428" s="69"/>
      <c r="K428" s="37"/>
    </row>
    <row r="429" spans="3:11" s="8" customFormat="1">
      <c r="C429" s="5"/>
      <c r="D429" s="37"/>
      <c r="F429" s="37"/>
      <c r="G429" s="69"/>
      <c r="H429" s="69"/>
      <c r="K429" s="37"/>
    </row>
    <row r="430" spans="3:11" s="8" customFormat="1">
      <c r="C430" s="5"/>
      <c r="D430" s="37"/>
      <c r="F430" s="37"/>
      <c r="G430" s="69"/>
      <c r="H430" s="69"/>
      <c r="K430" s="37"/>
    </row>
    <row r="431" spans="3:11" s="8" customFormat="1">
      <c r="C431" s="5"/>
      <c r="D431" s="37"/>
      <c r="F431" s="37"/>
      <c r="G431" s="69"/>
      <c r="H431" s="69"/>
      <c r="K431" s="37"/>
    </row>
    <row r="432" spans="3:11" s="8" customFormat="1">
      <c r="C432" s="5"/>
      <c r="D432" s="37"/>
      <c r="F432" s="37"/>
      <c r="G432" s="69"/>
      <c r="H432" s="69"/>
      <c r="K432" s="37"/>
    </row>
    <row r="433" spans="3:11" s="8" customFormat="1">
      <c r="C433" s="5"/>
      <c r="D433" s="37"/>
      <c r="F433" s="37"/>
      <c r="G433" s="69"/>
      <c r="H433" s="69"/>
      <c r="K433" s="37"/>
    </row>
    <row r="434" spans="3:11" s="8" customFormat="1">
      <c r="C434" s="5"/>
      <c r="D434" s="37"/>
      <c r="F434" s="37"/>
      <c r="G434" s="69"/>
      <c r="H434" s="69"/>
      <c r="K434" s="37"/>
    </row>
    <row r="435" spans="3:11" s="8" customFormat="1">
      <c r="C435" s="5"/>
      <c r="D435" s="37"/>
      <c r="F435" s="37"/>
      <c r="G435" s="69"/>
      <c r="H435" s="69"/>
      <c r="K435" s="37"/>
    </row>
    <row r="436" spans="3:11" s="8" customFormat="1">
      <c r="C436" s="5"/>
      <c r="D436" s="37"/>
      <c r="F436" s="37"/>
      <c r="G436" s="69"/>
      <c r="H436" s="69"/>
      <c r="K436" s="37"/>
    </row>
    <row r="437" spans="3:11" s="8" customFormat="1">
      <c r="C437" s="5"/>
      <c r="D437" s="37"/>
      <c r="F437" s="37"/>
      <c r="G437" s="69"/>
      <c r="H437" s="69"/>
      <c r="K437" s="37"/>
    </row>
    <row r="438" spans="3:11" s="8" customFormat="1">
      <c r="C438" s="5"/>
      <c r="D438" s="37"/>
      <c r="F438" s="37"/>
      <c r="G438" s="69"/>
      <c r="H438" s="69"/>
      <c r="K438" s="37"/>
    </row>
    <row r="439" spans="3:11" s="8" customFormat="1">
      <c r="C439" s="5"/>
      <c r="D439" s="37"/>
      <c r="F439" s="37"/>
      <c r="G439" s="69"/>
      <c r="H439" s="69"/>
      <c r="K439" s="37"/>
    </row>
    <row r="440" spans="3:11" s="8" customFormat="1">
      <c r="C440" s="5"/>
      <c r="D440" s="37"/>
      <c r="F440" s="37"/>
      <c r="G440" s="69"/>
      <c r="H440" s="69"/>
      <c r="K440" s="37"/>
    </row>
    <row r="441" spans="3:11" s="8" customFormat="1">
      <c r="C441" s="5"/>
      <c r="D441" s="37"/>
      <c r="F441" s="37"/>
      <c r="G441" s="69"/>
      <c r="H441" s="69"/>
      <c r="K441" s="37"/>
    </row>
    <row r="442" spans="3:11" s="8" customFormat="1">
      <c r="C442" s="5"/>
      <c r="D442" s="37"/>
      <c r="F442" s="37"/>
      <c r="G442" s="69"/>
      <c r="H442" s="69"/>
      <c r="K442" s="37"/>
    </row>
    <row r="443" spans="3:11" s="8" customFormat="1">
      <c r="C443" s="5"/>
      <c r="D443" s="37"/>
      <c r="F443" s="37"/>
      <c r="G443" s="69"/>
      <c r="H443" s="69"/>
      <c r="K443" s="37"/>
    </row>
    <row r="444" spans="3:11" s="8" customFormat="1">
      <c r="C444" s="5"/>
      <c r="D444" s="37"/>
      <c r="F444" s="37"/>
      <c r="G444" s="69"/>
      <c r="H444" s="69"/>
      <c r="K444" s="37"/>
    </row>
    <row r="445" spans="3:11" s="8" customFormat="1">
      <c r="C445" s="5"/>
      <c r="D445" s="37"/>
      <c r="F445" s="37"/>
      <c r="G445" s="69"/>
      <c r="H445" s="69"/>
      <c r="K445" s="37"/>
    </row>
    <row r="446" spans="3:11" s="8" customFormat="1">
      <c r="C446" s="5"/>
      <c r="D446" s="37"/>
      <c r="F446" s="37"/>
      <c r="G446" s="69"/>
      <c r="H446" s="69"/>
      <c r="K446" s="37"/>
    </row>
    <row r="447" spans="3:11" s="8" customFormat="1">
      <c r="C447" s="5"/>
      <c r="D447" s="37"/>
      <c r="F447" s="37"/>
      <c r="G447" s="69"/>
      <c r="H447" s="69"/>
      <c r="K447" s="37"/>
    </row>
    <row r="448" spans="3:11" s="8" customFormat="1">
      <c r="C448" s="5"/>
      <c r="D448" s="37"/>
      <c r="F448" s="37"/>
      <c r="G448" s="69"/>
      <c r="H448" s="69"/>
      <c r="K448" s="37"/>
    </row>
    <row r="449" spans="3:11" s="8" customFormat="1">
      <c r="C449" s="5"/>
      <c r="D449" s="37"/>
      <c r="F449" s="37"/>
      <c r="G449" s="69"/>
      <c r="H449" s="69"/>
      <c r="K449" s="37"/>
    </row>
    <row r="450" spans="3:11" s="8" customFormat="1">
      <c r="C450" s="5"/>
      <c r="D450" s="37"/>
      <c r="F450" s="37"/>
      <c r="G450" s="69"/>
      <c r="H450" s="69"/>
      <c r="K450" s="37"/>
    </row>
    <row r="451" spans="3:11" s="8" customFormat="1">
      <c r="C451" s="5"/>
      <c r="D451" s="37"/>
      <c r="F451" s="37"/>
      <c r="G451" s="69"/>
      <c r="H451" s="69"/>
      <c r="K451" s="37"/>
    </row>
    <row r="452" spans="3:11" s="8" customFormat="1">
      <c r="C452" s="5"/>
      <c r="D452" s="37"/>
      <c r="F452" s="37"/>
      <c r="G452" s="69"/>
      <c r="H452" s="69"/>
      <c r="K452" s="37"/>
    </row>
    <row r="453" spans="3:11" s="8" customFormat="1">
      <c r="C453" s="5"/>
      <c r="D453" s="37"/>
      <c r="F453" s="37"/>
      <c r="G453" s="69"/>
      <c r="H453" s="69"/>
      <c r="K453" s="37"/>
    </row>
    <row r="454" spans="3:11" s="8" customFormat="1">
      <c r="C454" s="5"/>
      <c r="D454" s="37"/>
      <c r="F454" s="37"/>
      <c r="G454" s="69"/>
      <c r="H454" s="69"/>
      <c r="K454" s="37"/>
    </row>
    <row r="455" spans="3:11" s="8" customFormat="1">
      <c r="C455" s="5"/>
      <c r="D455" s="37"/>
      <c r="F455" s="37"/>
      <c r="G455" s="69"/>
      <c r="H455" s="69"/>
      <c r="K455" s="37"/>
    </row>
    <row r="456" spans="3:11" s="8" customFormat="1">
      <c r="C456" s="5"/>
      <c r="D456" s="37"/>
      <c r="F456" s="37"/>
      <c r="G456" s="69"/>
      <c r="H456" s="69"/>
      <c r="K456" s="37"/>
    </row>
    <row r="457" spans="3:11" s="8" customFormat="1">
      <c r="C457" s="5"/>
      <c r="D457" s="37"/>
      <c r="F457" s="37"/>
      <c r="G457" s="69"/>
      <c r="H457" s="69"/>
      <c r="K457" s="37"/>
    </row>
    <row r="458" spans="3:11" s="8" customFormat="1">
      <c r="C458" s="5"/>
      <c r="D458" s="37"/>
      <c r="F458" s="37"/>
      <c r="G458" s="69"/>
      <c r="H458" s="69"/>
      <c r="K458" s="37"/>
    </row>
  </sheetData>
  <autoFilter ref="A1:N458">
    <extLst/>
  </autoFilter>
  <mergeCells count="361">
    <mergeCell ref="G353:H353"/>
    <mergeCell ref="A3:A4"/>
    <mergeCell ref="B3:B4"/>
    <mergeCell ref="C3:C4"/>
    <mergeCell ref="D3:D4"/>
    <mergeCell ref="E3:E4"/>
    <mergeCell ref="F3:F4"/>
    <mergeCell ref="I3:I4"/>
    <mergeCell ref="N3:N4"/>
    <mergeCell ref="G3:H4"/>
    <mergeCell ref="G344:H344"/>
    <mergeCell ref="G345:H345"/>
    <mergeCell ref="G346:H346"/>
    <mergeCell ref="G347:H347"/>
    <mergeCell ref="G348:H348"/>
    <mergeCell ref="G349:H349"/>
    <mergeCell ref="G350:H350"/>
    <mergeCell ref="G351:H351"/>
    <mergeCell ref="G352:H352"/>
    <mergeCell ref="G335:H335"/>
    <mergeCell ref="G336:H336"/>
    <mergeCell ref="G337:H337"/>
    <mergeCell ref="G338:H338"/>
    <mergeCell ref="G339:H339"/>
    <mergeCell ref="G340:H340"/>
    <mergeCell ref="G341:H341"/>
    <mergeCell ref="G342:H342"/>
    <mergeCell ref="G343:H343"/>
    <mergeCell ref="G326:H326"/>
    <mergeCell ref="G327:H327"/>
    <mergeCell ref="G328:H328"/>
    <mergeCell ref="G329:H329"/>
    <mergeCell ref="G330:H330"/>
    <mergeCell ref="G331:H331"/>
    <mergeCell ref="G332:H332"/>
    <mergeCell ref="G333:H333"/>
    <mergeCell ref="G334:H334"/>
    <mergeCell ref="G317:H317"/>
    <mergeCell ref="G318:H318"/>
    <mergeCell ref="G319:H319"/>
    <mergeCell ref="G320:H320"/>
    <mergeCell ref="G321:H321"/>
    <mergeCell ref="G322:H322"/>
    <mergeCell ref="G323:H323"/>
    <mergeCell ref="G324:H324"/>
    <mergeCell ref="G325:H325"/>
    <mergeCell ref="G308:H308"/>
    <mergeCell ref="G309:H309"/>
    <mergeCell ref="G310:H310"/>
    <mergeCell ref="G311:H311"/>
    <mergeCell ref="G312:H312"/>
    <mergeCell ref="G313:H313"/>
    <mergeCell ref="G314:H314"/>
    <mergeCell ref="G315:H315"/>
    <mergeCell ref="G316:H316"/>
    <mergeCell ref="G299:H299"/>
    <mergeCell ref="G300:H300"/>
    <mergeCell ref="G301:H301"/>
    <mergeCell ref="G302:H302"/>
    <mergeCell ref="G303:H303"/>
    <mergeCell ref="G304:H304"/>
    <mergeCell ref="G305:H305"/>
    <mergeCell ref="G306:H306"/>
    <mergeCell ref="G307:H307"/>
    <mergeCell ref="G290:H290"/>
    <mergeCell ref="G291:H291"/>
    <mergeCell ref="G292:H292"/>
    <mergeCell ref="G293:H293"/>
    <mergeCell ref="G294:H294"/>
    <mergeCell ref="G295:H295"/>
    <mergeCell ref="G296:H296"/>
    <mergeCell ref="G297:H297"/>
    <mergeCell ref="G298:H298"/>
    <mergeCell ref="G281:H281"/>
    <mergeCell ref="G282:H282"/>
    <mergeCell ref="G283:H283"/>
    <mergeCell ref="G284:H284"/>
    <mergeCell ref="G285:H285"/>
    <mergeCell ref="G286:H286"/>
    <mergeCell ref="G287:H287"/>
    <mergeCell ref="G288:H288"/>
    <mergeCell ref="G289:H289"/>
    <mergeCell ref="G272:H272"/>
    <mergeCell ref="G273:H273"/>
    <mergeCell ref="G274:H274"/>
    <mergeCell ref="G275:H275"/>
    <mergeCell ref="G276:H276"/>
    <mergeCell ref="G277:H277"/>
    <mergeCell ref="G278:H278"/>
    <mergeCell ref="G279:H279"/>
    <mergeCell ref="G280:H280"/>
    <mergeCell ref="G263:H263"/>
    <mergeCell ref="G264:H264"/>
    <mergeCell ref="G265:H265"/>
    <mergeCell ref="G266:H266"/>
    <mergeCell ref="G267:H267"/>
    <mergeCell ref="G268:H268"/>
    <mergeCell ref="G269:H269"/>
    <mergeCell ref="G270:H270"/>
    <mergeCell ref="G271:H271"/>
    <mergeCell ref="G254:H254"/>
    <mergeCell ref="G255:H255"/>
    <mergeCell ref="G256:H256"/>
    <mergeCell ref="G257:H257"/>
    <mergeCell ref="G258:H258"/>
    <mergeCell ref="G259:H259"/>
    <mergeCell ref="G260:H260"/>
    <mergeCell ref="G261:H261"/>
    <mergeCell ref="G262:H262"/>
    <mergeCell ref="G245:H245"/>
    <mergeCell ref="G246:H246"/>
    <mergeCell ref="G247:H247"/>
    <mergeCell ref="G248:H248"/>
    <mergeCell ref="G249:H249"/>
    <mergeCell ref="G250:H250"/>
    <mergeCell ref="G251:H251"/>
    <mergeCell ref="G252:H252"/>
    <mergeCell ref="G253:H253"/>
    <mergeCell ref="G236:H236"/>
    <mergeCell ref="G237:H237"/>
    <mergeCell ref="G238:H238"/>
    <mergeCell ref="G239:H239"/>
    <mergeCell ref="G240:H240"/>
    <mergeCell ref="G241:H241"/>
    <mergeCell ref="G242:H242"/>
    <mergeCell ref="G243:H243"/>
    <mergeCell ref="G244:H244"/>
    <mergeCell ref="G227:H227"/>
    <mergeCell ref="G228:H228"/>
    <mergeCell ref="G229:H229"/>
    <mergeCell ref="G230:H230"/>
    <mergeCell ref="G231:H231"/>
    <mergeCell ref="G232:H232"/>
    <mergeCell ref="G233:H233"/>
    <mergeCell ref="G234:H234"/>
    <mergeCell ref="G235:H235"/>
    <mergeCell ref="G218:H218"/>
    <mergeCell ref="G219:H219"/>
    <mergeCell ref="G220:H220"/>
    <mergeCell ref="G221:H221"/>
    <mergeCell ref="G222:H222"/>
    <mergeCell ref="G223:H223"/>
    <mergeCell ref="G224:H224"/>
    <mergeCell ref="G225:H225"/>
    <mergeCell ref="G226:H226"/>
    <mergeCell ref="G209:H209"/>
    <mergeCell ref="G210:H210"/>
    <mergeCell ref="G211:H211"/>
    <mergeCell ref="G212:H212"/>
    <mergeCell ref="G213:H213"/>
    <mergeCell ref="G214:H214"/>
    <mergeCell ref="G215:H215"/>
    <mergeCell ref="G216:H216"/>
    <mergeCell ref="G217:H217"/>
    <mergeCell ref="G200:H200"/>
    <mergeCell ref="G201:H201"/>
    <mergeCell ref="G202:H202"/>
    <mergeCell ref="G203:H203"/>
    <mergeCell ref="G204:H204"/>
    <mergeCell ref="G205:H205"/>
    <mergeCell ref="G206:H206"/>
    <mergeCell ref="G207:H207"/>
    <mergeCell ref="G208:H208"/>
    <mergeCell ref="G191:H191"/>
    <mergeCell ref="G192:H192"/>
    <mergeCell ref="G193:H193"/>
    <mergeCell ref="G194:H194"/>
    <mergeCell ref="G195:H195"/>
    <mergeCell ref="G196:H196"/>
    <mergeCell ref="G197:H197"/>
    <mergeCell ref="G198:H198"/>
    <mergeCell ref="G199:H199"/>
    <mergeCell ref="G182:H182"/>
    <mergeCell ref="G183:H183"/>
    <mergeCell ref="G184:H184"/>
    <mergeCell ref="G185:H185"/>
    <mergeCell ref="G186:H186"/>
    <mergeCell ref="G187:H187"/>
    <mergeCell ref="G188:H188"/>
    <mergeCell ref="G189:H189"/>
    <mergeCell ref="G190:H190"/>
    <mergeCell ref="G173:H173"/>
    <mergeCell ref="G174:H174"/>
    <mergeCell ref="G175:H175"/>
    <mergeCell ref="G176:H176"/>
    <mergeCell ref="G177:H177"/>
    <mergeCell ref="G178:H178"/>
    <mergeCell ref="G179:H179"/>
    <mergeCell ref="G180:H180"/>
    <mergeCell ref="G181:H181"/>
    <mergeCell ref="G164:H164"/>
    <mergeCell ref="G165:H165"/>
    <mergeCell ref="G166:H166"/>
    <mergeCell ref="G167:H167"/>
    <mergeCell ref="G168:H168"/>
    <mergeCell ref="G169:H169"/>
    <mergeCell ref="G170:H170"/>
    <mergeCell ref="G171:H171"/>
    <mergeCell ref="G172:H172"/>
    <mergeCell ref="G155:H155"/>
    <mergeCell ref="G156:H156"/>
    <mergeCell ref="G157:H157"/>
    <mergeCell ref="G158:H158"/>
    <mergeCell ref="G159:H159"/>
    <mergeCell ref="G160:H160"/>
    <mergeCell ref="G161:H161"/>
    <mergeCell ref="G162:H162"/>
    <mergeCell ref="G163:H163"/>
    <mergeCell ref="G146:H146"/>
    <mergeCell ref="G147:H147"/>
    <mergeCell ref="G148:H148"/>
    <mergeCell ref="G149:H149"/>
    <mergeCell ref="G150:H150"/>
    <mergeCell ref="G151:H151"/>
    <mergeCell ref="G152:H152"/>
    <mergeCell ref="G153:H153"/>
    <mergeCell ref="G154:H154"/>
    <mergeCell ref="G137:H137"/>
    <mergeCell ref="G138:H138"/>
    <mergeCell ref="G139:H139"/>
    <mergeCell ref="G140:H140"/>
    <mergeCell ref="G141:H141"/>
    <mergeCell ref="G142:H142"/>
    <mergeCell ref="G143:H143"/>
    <mergeCell ref="G144:H144"/>
    <mergeCell ref="G145:H145"/>
    <mergeCell ref="G128:H128"/>
    <mergeCell ref="G129:H129"/>
    <mergeCell ref="G130:H130"/>
    <mergeCell ref="G131:H131"/>
    <mergeCell ref="G132:H132"/>
    <mergeCell ref="G133:H133"/>
    <mergeCell ref="G134:H134"/>
    <mergeCell ref="G135:H135"/>
    <mergeCell ref="G136:H136"/>
    <mergeCell ref="G119:H119"/>
    <mergeCell ref="G120:H120"/>
    <mergeCell ref="G121:H121"/>
    <mergeCell ref="G122:H122"/>
    <mergeCell ref="G123:H123"/>
    <mergeCell ref="G124:H124"/>
    <mergeCell ref="G125:H125"/>
    <mergeCell ref="G126:H126"/>
    <mergeCell ref="G127:H127"/>
    <mergeCell ref="G110:H110"/>
    <mergeCell ref="G111:H111"/>
    <mergeCell ref="G112:H112"/>
    <mergeCell ref="G113:H113"/>
    <mergeCell ref="G114:H114"/>
    <mergeCell ref="G115:H115"/>
    <mergeCell ref="G116:H116"/>
    <mergeCell ref="G117:H117"/>
    <mergeCell ref="G118:H118"/>
    <mergeCell ref="G101:H101"/>
    <mergeCell ref="G102:H102"/>
    <mergeCell ref="G103:H103"/>
    <mergeCell ref="G104:H104"/>
    <mergeCell ref="G105:H105"/>
    <mergeCell ref="G106:H106"/>
    <mergeCell ref="G107:H107"/>
    <mergeCell ref="G108:H108"/>
    <mergeCell ref="G109:H109"/>
    <mergeCell ref="G92:H92"/>
    <mergeCell ref="G93:H93"/>
    <mergeCell ref="G94:H94"/>
    <mergeCell ref="G95:H95"/>
    <mergeCell ref="G96:H96"/>
    <mergeCell ref="G97:H97"/>
    <mergeCell ref="G98:H98"/>
    <mergeCell ref="G99:H99"/>
    <mergeCell ref="G100:H100"/>
    <mergeCell ref="G83:H83"/>
    <mergeCell ref="G84:H84"/>
    <mergeCell ref="G85:H85"/>
    <mergeCell ref="G86:H86"/>
    <mergeCell ref="G87:H87"/>
    <mergeCell ref="G88:H88"/>
    <mergeCell ref="G89:H89"/>
    <mergeCell ref="G90:H90"/>
    <mergeCell ref="G91:H91"/>
    <mergeCell ref="G74:H74"/>
    <mergeCell ref="G75:H75"/>
    <mergeCell ref="G76:H76"/>
    <mergeCell ref="G77:H77"/>
    <mergeCell ref="G78:H78"/>
    <mergeCell ref="G79:H79"/>
    <mergeCell ref="G80:H80"/>
    <mergeCell ref="G81:H81"/>
    <mergeCell ref="G82:H82"/>
    <mergeCell ref="G65:H65"/>
    <mergeCell ref="G66:H66"/>
    <mergeCell ref="G67:H67"/>
    <mergeCell ref="G68:H68"/>
    <mergeCell ref="G69:H69"/>
    <mergeCell ref="G70:H70"/>
    <mergeCell ref="G71:H71"/>
    <mergeCell ref="G72:H72"/>
    <mergeCell ref="G73:H73"/>
    <mergeCell ref="G56:H56"/>
    <mergeCell ref="G57:H57"/>
    <mergeCell ref="G58:H58"/>
    <mergeCell ref="G59:H59"/>
    <mergeCell ref="G60:H60"/>
    <mergeCell ref="G61:H61"/>
    <mergeCell ref="G62:H62"/>
    <mergeCell ref="G63:H63"/>
    <mergeCell ref="G64:H64"/>
    <mergeCell ref="G47:H47"/>
    <mergeCell ref="G48:H48"/>
    <mergeCell ref="G49:H49"/>
    <mergeCell ref="G50:H50"/>
    <mergeCell ref="G51:H51"/>
    <mergeCell ref="G52:H52"/>
    <mergeCell ref="G53:H53"/>
    <mergeCell ref="G54:H54"/>
    <mergeCell ref="G55:H55"/>
    <mergeCell ref="G38:H38"/>
    <mergeCell ref="G39:H39"/>
    <mergeCell ref="G40:H40"/>
    <mergeCell ref="G41:H41"/>
    <mergeCell ref="G42:H42"/>
    <mergeCell ref="G43:H43"/>
    <mergeCell ref="G44:H44"/>
    <mergeCell ref="G45:H45"/>
    <mergeCell ref="G46:H46"/>
    <mergeCell ref="G29:H29"/>
    <mergeCell ref="G30:H30"/>
    <mergeCell ref="G31:H31"/>
    <mergeCell ref="G32:H32"/>
    <mergeCell ref="G33:H33"/>
    <mergeCell ref="G34:H34"/>
    <mergeCell ref="G35:H35"/>
    <mergeCell ref="G36:H36"/>
    <mergeCell ref="G37:H37"/>
    <mergeCell ref="G20:H20"/>
    <mergeCell ref="G21:H21"/>
    <mergeCell ref="G22:H22"/>
    <mergeCell ref="G23:H23"/>
    <mergeCell ref="G24:H24"/>
    <mergeCell ref="G25:H25"/>
    <mergeCell ref="G26:H26"/>
    <mergeCell ref="G27:H27"/>
    <mergeCell ref="G28:H28"/>
    <mergeCell ref="G11:H11"/>
    <mergeCell ref="G12:H12"/>
    <mergeCell ref="G13:H13"/>
    <mergeCell ref="G14:H14"/>
    <mergeCell ref="G15:H15"/>
    <mergeCell ref="G16:H16"/>
    <mergeCell ref="G17:H17"/>
    <mergeCell ref="G18:H18"/>
    <mergeCell ref="G19:H19"/>
    <mergeCell ref="A1:N1"/>
    <mergeCell ref="A2:N2"/>
    <mergeCell ref="J3:M3"/>
    <mergeCell ref="G5:H5"/>
    <mergeCell ref="G6:H6"/>
    <mergeCell ref="G7:H7"/>
    <mergeCell ref="G8:H8"/>
    <mergeCell ref="G9:H9"/>
    <mergeCell ref="G10:H10"/>
  </mergeCells>
  <phoneticPr fontId="31" type="noConversion"/>
  <conditionalFormatting sqref="B6">
    <cfRule type="duplicateValues" dxfId="36" priority="39"/>
    <cfRule type="duplicateValues" dxfId="35" priority="40"/>
  </conditionalFormatting>
  <conditionalFormatting sqref="B17">
    <cfRule type="duplicateValues" dxfId="34" priority="47"/>
    <cfRule type="duplicateValues" dxfId="33" priority="48"/>
  </conditionalFormatting>
  <conditionalFormatting sqref="B33">
    <cfRule type="duplicateValues" dxfId="32" priority="45"/>
    <cfRule type="duplicateValues" dxfId="31" priority="46"/>
  </conditionalFormatting>
  <conditionalFormatting sqref="B134">
    <cfRule type="duplicateValues" dxfId="30" priority="30"/>
    <cfRule type="duplicateValues" dxfId="29" priority="31"/>
  </conditionalFormatting>
  <conditionalFormatting sqref="B137">
    <cfRule type="duplicateValues" dxfId="28" priority="5"/>
  </conditionalFormatting>
  <conditionalFormatting sqref="B197">
    <cfRule type="duplicateValues" dxfId="27" priority="20"/>
    <cfRule type="duplicateValues" dxfId="26" priority="21"/>
  </conditionalFormatting>
  <conditionalFormatting sqref="B198">
    <cfRule type="duplicateValues" dxfId="25" priority="27"/>
  </conditionalFormatting>
  <conditionalFormatting sqref="B225">
    <cfRule type="duplicateValues" dxfId="24" priority="22"/>
    <cfRule type="duplicateValues" dxfId="23" priority="23"/>
  </conditionalFormatting>
  <conditionalFormatting sqref="B249">
    <cfRule type="duplicateValues" dxfId="22" priority="8"/>
    <cfRule type="duplicateValues" dxfId="21" priority="9"/>
  </conditionalFormatting>
  <conditionalFormatting sqref="B268">
    <cfRule type="duplicateValues" dxfId="20" priority="12"/>
    <cfRule type="duplicateValues" dxfId="19" priority="13"/>
  </conditionalFormatting>
  <conditionalFormatting sqref="B291">
    <cfRule type="duplicateValues" dxfId="18" priority="10"/>
    <cfRule type="duplicateValues" dxfId="17" priority="11"/>
  </conditionalFormatting>
  <conditionalFormatting sqref="B292">
    <cfRule type="duplicateValues" dxfId="16" priority="14"/>
    <cfRule type="duplicateValues" dxfId="15" priority="15"/>
    <cfRule type="duplicateValues" dxfId="14" priority="16"/>
  </conditionalFormatting>
  <conditionalFormatting sqref="B335">
    <cfRule type="duplicateValues" dxfId="13" priority="6"/>
    <cfRule type="duplicateValues" dxfId="12" priority="7"/>
  </conditionalFormatting>
  <conditionalFormatting sqref="B160:B165">
    <cfRule type="duplicateValues" dxfId="11" priority="1"/>
    <cfRule type="duplicateValues" dxfId="10" priority="2"/>
  </conditionalFormatting>
  <conditionalFormatting sqref="B208:B209">
    <cfRule type="duplicateValues" dxfId="9" priority="24"/>
    <cfRule type="duplicateValues" dxfId="8" priority="25"/>
  </conditionalFormatting>
  <conditionalFormatting sqref="B293:B334">
    <cfRule type="duplicateValues" dxfId="7" priority="17"/>
    <cfRule type="duplicateValues" dxfId="6" priority="18"/>
    <cfRule type="duplicateValues" dxfId="5" priority="19"/>
  </conditionalFormatting>
  <conditionalFormatting sqref="B3:B5 B50 B7 B36 B42 B56 B105:B108 B111 B154 B181 B190 B369:B1048576">
    <cfRule type="duplicateValues" dxfId="4" priority="53"/>
  </conditionalFormatting>
  <conditionalFormatting sqref="B3:B5 B7 B50 B36 B42 B56:B111 B135:B136 B181:B196 B138:B159 B354:B1048576">
    <cfRule type="duplicateValues" dxfId="3" priority="51"/>
  </conditionalFormatting>
  <conditionalFormatting sqref="B166:B167 B173:B178">
    <cfRule type="duplicateValues" dxfId="2" priority="4"/>
  </conditionalFormatting>
  <conditionalFormatting sqref="B179:F180">
    <cfRule type="duplicateValues" dxfId="1" priority="3"/>
  </conditionalFormatting>
  <conditionalFormatting sqref="B198 B336:B353">
    <cfRule type="duplicateValues" dxfId="0" priority="26"/>
  </conditionalFormatting>
  <pageMargins left="0.51180555555555596" right="0.196527777777778" top="0.55069444444444404" bottom="0.39305555555555599" header="0.31388888888888899" footer="0.31388888888888899"/>
  <pageSetup paperSize="9" scale="9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封面</vt:lpstr>
      <vt:lpstr>三年汇总表</vt:lpstr>
      <vt:lpstr>2022-2024计划</vt:lpstr>
      <vt:lpstr>'2022-2024计划'!Print_Area</vt:lpstr>
      <vt:lpstr>三年汇总表!Print_Area</vt:lpstr>
      <vt:lpstr>'2022-2024计划'!Print_Titles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Windows 用户</cp:lastModifiedBy>
  <cp:lastPrinted>2019-11-17T14:22:00Z</cp:lastPrinted>
  <dcterms:created xsi:type="dcterms:W3CDTF">2019-10-21T17:40:00Z</dcterms:created>
  <dcterms:modified xsi:type="dcterms:W3CDTF">2022-05-18T08:26:09Z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2052-11.8.2.10229</vt:lpwstr>
  </property>
  <property fmtid="{D5CDD505-2E9C-101B-9397-08002B2CF9AE}" pid="5" name="ICV">
    <vt:lpwstr>0E2BFE5CD0F04136A1BB7BFC8C9494F5</vt:lpwstr>
  </property>
</Properties>
</file>